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kte\endemo\input\commercial_trade_and_services\"/>
    </mc:Choice>
  </mc:AlternateContent>
  <xr:revisionPtr revIDLastSave="0" documentId="13_ncr:1_{D169CDDB-25FD-46F0-B47B-0305E283329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Employee_per_sector" sheetId="1" r:id="rId1"/>
    <sheet name="Nuts2_GHD" sheetId="4" r:id="rId2"/>
    <sheet name="Info" sheetId="7" r:id="rId3"/>
    <sheet name="Tabelle1" sheetId="6" state="hidden" r:id="rId4"/>
  </sheets>
  <externalReferences>
    <externalReference r:id="rId5"/>
  </externalReferences>
  <definedNames>
    <definedName name="_xlnm._FilterDatabase" localSheetId="0" hidden="1">Employee_per_sector!$A$1:$Y$2746</definedName>
    <definedName name="_xlnm._FilterDatabase" localSheetId="1" hidden="1">Nuts2_GHD!$A$1:$X$305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721" i="1" l="1"/>
  <c r="X2722" i="1"/>
  <c r="X2723" i="1"/>
  <c r="X2724" i="1"/>
  <c r="X2725" i="1"/>
  <c r="X2726" i="1"/>
  <c r="X2727" i="1"/>
  <c r="X2720" i="1"/>
  <c r="X2712" i="1"/>
  <c r="X2713" i="1"/>
  <c r="X2714" i="1"/>
  <c r="X2715" i="1"/>
  <c r="X2716" i="1"/>
  <c r="X2717" i="1"/>
  <c r="X2718" i="1"/>
  <c r="X2711" i="1"/>
  <c r="X2703" i="1"/>
  <c r="X2704" i="1"/>
  <c r="X2705" i="1"/>
  <c r="X2706" i="1"/>
  <c r="X2707" i="1"/>
  <c r="X2708" i="1"/>
  <c r="X2709" i="1"/>
  <c r="X2702" i="1"/>
  <c r="W2721" i="1"/>
  <c r="W2722" i="1"/>
  <c r="W2723" i="1"/>
  <c r="W2724" i="1"/>
  <c r="W2725" i="1"/>
  <c r="W2726" i="1"/>
  <c r="W2727" i="1"/>
  <c r="W2720" i="1"/>
  <c r="W2712" i="1"/>
  <c r="W2713" i="1"/>
  <c r="W2714" i="1"/>
  <c r="W2715" i="1"/>
  <c r="W2716" i="1"/>
  <c r="W2717" i="1"/>
  <c r="W2718" i="1"/>
  <c r="W2711" i="1"/>
  <c r="W2703" i="1"/>
  <c r="W2704" i="1"/>
  <c r="W2705" i="1"/>
  <c r="W2706" i="1"/>
  <c r="W2707" i="1"/>
  <c r="W2708" i="1"/>
  <c r="W2709" i="1"/>
  <c r="W2702" i="1"/>
  <c r="S2704" i="1"/>
  <c r="T2704" i="1"/>
  <c r="U2704" i="1"/>
  <c r="S2705" i="1"/>
  <c r="T2705" i="1"/>
  <c r="U2705" i="1"/>
  <c r="S2706" i="1"/>
  <c r="T2706" i="1"/>
  <c r="U2706" i="1"/>
  <c r="S2707" i="1"/>
  <c r="T2707" i="1"/>
  <c r="U2707" i="1"/>
  <c r="S2708" i="1"/>
  <c r="T2708" i="1"/>
  <c r="U2708" i="1"/>
  <c r="S2709" i="1"/>
  <c r="T2709" i="1"/>
  <c r="U2709" i="1"/>
  <c r="T2703" i="1"/>
  <c r="U2703" i="1"/>
  <c r="S2703" i="1"/>
  <c r="U2702" i="1"/>
  <c r="T2702" i="1"/>
  <c r="S2702" i="1"/>
  <c r="AF7" i="6" l="1"/>
  <c r="AO4" i="6"/>
  <c r="AO5" i="6"/>
  <c r="AO7" i="6"/>
  <c r="AO8" i="6"/>
  <c r="AO12" i="6"/>
  <c r="AO13" i="6"/>
  <c r="AO15" i="6"/>
  <c r="AO16" i="6"/>
  <c r="AO20" i="6"/>
  <c r="AO21" i="6"/>
  <c r="AO23" i="6"/>
  <c r="AO24" i="6"/>
  <c r="AO28" i="6"/>
  <c r="AO29" i="6"/>
  <c r="AO31" i="6"/>
  <c r="AO32" i="6"/>
  <c r="AO36" i="6"/>
  <c r="AO37" i="6"/>
  <c r="AO39" i="6"/>
  <c r="AO40" i="6"/>
  <c r="AO44" i="6"/>
  <c r="AO45" i="6"/>
  <c r="AO47" i="6"/>
  <c r="AO48" i="6"/>
  <c r="AO52" i="6"/>
  <c r="AO53" i="6"/>
  <c r="AO55" i="6"/>
  <c r="AO56" i="6"/>
  <c r="AO60" i="6"/>
  <c r="AO61" i="6"/>
  <c r="AO63" i="6"/>
  <c r="AO64" i="6"/>
  <c r="AO68" i="6"/>
  <c r="AO69" i="6"/>
  <c r="AO71" i="6"/>
  <c r="AO72" i="6"/>
  <c r="AO76" i="6"/>
  <c r="AO77" i="6"/>
  <c r="AO79" i="6"/>
  <c r="AO80" i="6"/>
  <c r="AO84" i="6"/>
  <c r="AO85" i="6"/>
  <c r="AO87" i="6"/>
  <c r="AO88" i="6"/>
  <c r="AO92" i="6"/>
  <c r="AO93" i="6"/>
  <c r="AO95" i="6"/>
  <c r="AO96" i="6"/>
  <c r="AO100" i="6"/>
  <c r="AO101" i="6"/>
  <c r="AO103" i="6"/>
  <c r="AO104" i="6"/>
  <c r="AO108" i="6"/>
  <c r="AO109" i="6"/>
  <c r="AO111" i="6"/>
  <c r="AO112" i="6"/>
  <c r="AO116" i="6"/>
  <c r="AO117" i="6"/>
  <c r="AO119" i="6"/>
  <c r="AO120" i="6"/>
  <c r="AO124" i="6"/>
  <c r="AO125" i="6"/>
  <c r="AO127" i="6"/>
  <c r="AO128" i="6"/>
  <c r="AO132" i="6"/>
  <c r="AO133" i="6"/>
  <c r="AO135" i="6"/>
  <c r="AO136" i="6"/>
  <c r="AO140" i="6"/>
  <c r="AO141" i="6"/>
  <c r="AO143" i="6"/>
  <c r="AO144" i="6"/>
  <c r="AO148" i="6"/>
  <c r="AO149" i="6"/>
  <c r="AO151" i="6"/>
  <c r="AO152" i="6"/>
  <c r="AO156" i="6"/>
  <c r="AO157" i="6"/>
  <c r="AO159" i="6"/>
  <c r="AO160" i="6"/>
  <c r="AO164" i="6"/>
  <c r="AO165" i="6"/>
  <c r="AO167" i="6"/>
  <c r="AO168" i="6"/>
  <c r="AO172" i="6"/>
  <c r="AO173" i="6"/>
  <c r="AO175" i="6"/>
  <c r="AO176" i="6"/>
  <c r="AO180" i="6"/>
  <c r="AO181" i="6"/>
  <c r="AO183" i="6"/>
  <c r="AO184" i="6"/>
  <c r="AO188" i="6"/>
  <c r="AO189" i="6"/>
  <c r="AO191" i="6"/>
  <c r="AO192" i="6"/>
  <c r="AO196" i="6"/>
  <c r="AO197" i="6"/>
  <c r="AO199" i="6"/>
  <c r="AF16" i="6" s="1"/>
  <c r="AO200" i="6"/>
  <c r="AF18" i="6" s="1"/>
  <c r="AO204" i="6"/>
  <c r="AO205" i="6"/>
  <c r="AO207" i="6"/>
  <c r="AO208" i="6"/>
  <c r="AO212" i="6"/>
  <c r="AO213" i="6"/>
  <c r="AO215" i="6"/>
  <c r="AO216" i="6"/>
  <c r="AO220" i="6"/>
  <c r="AO221" i="6"/>
  <c r="AO223" i="6"/>
  <c r="AO224" i="6"/>
  <c r="AO228" i="6"/>
  <c r="AO229" i="6"/>
  <c r="AO231" i="6"/>
  <c r="AO232" i="6"/>
  <c r="AO236" i="6"/>
  <c r="AO237" i="6"/>
  <c r="AO239" i="6"/>
  <c r="AO240" i="6"/>
  <c r="AO244" i="6"/>
  <c r="AO245" i="6"/>
  <c r="AO247" i="6"/>
  <c r="AO248" i="6"/>
  <c r="AO252" i="6"/>
  <c r="AO253" i="6"/>
  <c r="AO255" i="6"/>
  <c r="AO256" i="6"/>
  <c r="AO260" i="6"/>
  <c r="AO261" i="6"/>
  <c r="AO263" i="6"/>
  <c r="AO264" i="6"/>
  <c r="AO268" i="6"/>
  <c r="AO269" i="6"/>
  <c r="AO271" i="6"/>
  <c r="AO272" i="6"/>
  <c r="AO276" i="6"/>
  <c r="AO277" i="6"/>
  <c r="AO279" i="6"/>
  <c r="AO280" i="6"/>
  <c r="AO284" i="6"/>
  <c r="AO285" i="6"/>
  <c r="AO287" i="6"/>
  <c r="AO288" i="6"/>
  <c r="AF32" i="6" s="1"/>
  <c r="AO292" i="6"/>
  <c r="AO293" i="6"/>
  <c r="AO295" i="6"/>
  <c r="AO296" i="6"/>
  <c r="AF33" i="6" s="1"/>
  <c r="AO300" i="6"/>
  <c r="AO301" i="6"/>
  <c r="AO303" i="6"/>
  <c r="AO304" i="6"/>
  <c r="AN2" i="6"/>
  <c r="AO2" i="6" s="1"/>
  <c r="AN3" i="6"/>
  <c r="AO3" i="6" s="1"/>
  <c r="AN4" i="6"/>
  <c r="AN5" i="6"/>
  <c r="AN6" i="6"/>
  <c r="AO6" i="6" s="1"/>
  <c r="AN7" i="6"/>
  <c r="AN8" i="6"/>
  <c r="AN9" i="6"/>
  <c r="AO9" i="6" s="1"/>
  <c r="AN10" i="6"/>
  <c r="AO10" i="6" s="1"/>
  <c r="AN11" i="6"/>
  <c r="AO11" i="6" s="1"/>
  <c r="AN12" i="6"/>
  <c r="AN13" i="6"/>
  <c r="AN14" i="6"/>
  <c r="AO14" i="6" s="1"/>
  <c r="AN15" i="6"/>
  <c r="AN16" i="6"/>
  <c r="AN17" i="6"/>
  <c r="AO17" i="6" s="1"/>
  <c r="AN18" i="6"/>
  <c r="AO18" i="6" s="1"/>
  <c r="AN19" i="6"/>
  <c r="AO19" i="6" s="1"/>
  <c r="AN20" i="6"/>
  <c r="AN21" i="6"/>
  <c r="AN22" i="6"/>
  <c r="AO22" i="6" s="1"/>
  <c r="AN23" i="6"/>
  <c r="AN24" i="6"/>
  <c r="AN25" i="6"/>
  <c r="AO25" i="6" s="1"/>
  <c r="AN26" i="6"/>
  <c r="AO26" i="6" s="1"/>
  <c r="AN27" i="6"/>
  <c r="AO27" i="6" s="1"/>
  <c r="AN28" i="6"/>
  <c r="AN29" i="6"/>
  <c r="AN30" i="6"/>
  <c r="AO30" i="6" s="1"/>
  <c r="AN31" i="6"/>
  <c r="AN32" i="6"/>
  <c r="AN33" i="6"/>
  <c r="AO33" i="6" s="1"/>
  <c r="AN34" i="6"/>
  <c r="AO34" i="6" s="1"/>
  <c r="AN35" i="6"/>
  <c r="AO35" i="6" s="1"/>
  <c r="AN36" i="6"/>
  <c r="AN37" i="6"/>
  <c r="AN38" i="6"/>
  <c r="AO38" i="6" s="1"/>
  <c r="AN39" i="6"/>
  <c r="AN40" i="6"/>
  <c r="AN41" i="6"/>
  <c r="AO41" i="6" s="1"/>
  <c r="AN42" i="6"/>
  <c r="AO42" i="6" s="1"/>
  <c r="AN43" i="6"/>
  <c r="AO43" i="6" s="1"/>
  <c r="AN44" i="6"/>
  <c r="AN45" i="6"/>
  <c r="AN46" i="6"/>
  <c r="AO46" i="6" s="1"/>
  <c r="AN47" i="6"/>
  <c r="AN48" i="6"/>
  <c r="AN49" i="6"/>
  <c r="AO49" i="6" s="1"/>
  <c r="AN50" i="6"/>
  <c r="AO50" i="6" s="1"/>
  <c r="AN51" i="6"/>
  <c r="AO51" i="6" s="1"/>
  <c r="AN52" i="6"/>
  <c r="AN53" i="6"/>
  <c r="AN54" i="6"/>
  <c r="AO54" i="6" s="1"/>
  <c r="AN55" i="6"/>
  <c r="AN56" i="6"/>
  <c r="AN57" i="6"/>
  <c r="AO57" i="6" s="1"/>
  <c r="AN58" i="6"/>
  <c r="AO58" i="6" s="1"/>
  <c r="AN59" i="6"/>
  <c r="AO59" i="6" s="1"/>
  <c r="AN60" i="6"/>
  <c r="AN61" i="6"/>
  <c r="AN62" i="6"/>
  <c r="AO62" i="6" s="1"/>
  <c r="AN63" i="6"/>
  <c r="AN64" i="6"/>
  <c r="AN65" i="6"/>
  <c r="AO65" i="6" s="1"/>
  <c r="AN66" i="6"/>
  <c r="AO66" i="6" s="1"/>
  <c r="AN67" i="6"/>
  <c r="AO67" i="6" s="1"/>
  <c r="AN68" i="6"/>
  <c r="AN69" i="6"/>
  <c r="AN70" i="6"/>
  <c r="AO70" i="6" s="1"/>
  <c r="AN71" i="6"/>
  <c r="AN72" i="6"/>
  <c r="AN73" i="6"/>
  <c r="AO73" i="6" s="1"/>
  <c r="AN74" i="6"/>
  <c r="AO74" i="6" s="1"/>
  <c r="AN75" i="6"/>
  <c r="AO75" i="6" s="1"/>
  <c r="AN76" i="6"/>
  <c r="AN77" i="6"/>
  <c r="AN78" i="6"/>
  <c r="AO78" i="6" s="1"/>
  <c r="AN79" i="6"/>
  <c r="AN80" i="6"/>
  <c r="AN81" i="6"/>
  <c r="AO81" i="6" s="1"/>
  <c r="AN82" i="6"/>
  <c r="AO82" i="6" s="1"/>
  <c r="AN83" i="6"/>
  <c r="AO83" i="6" s="1"/>
  <c r="AN84" i="6"/>
  <c r="AN85" i="6"/>
  <c r="AN86" i="6"/>
  <c r="AO86" i="6" s="1"/>
  <c r="AN87" i="6"/>
  <c r="AN88" i="6"/>
  <c r="AN89" i="6"/>
  <c r="AO89" i="6" s="1"/>
  <c r="AN90" i="6"/>
  <c r="AO90" i="6" s="1"/>
  <c r="AN91" i="6"/>
  <c r="AO91" i="6" s="1"/>
  <c r="AN92" i="6"/>
  <c r="AN93" i="6"/>
  <c r="AN94" i="6"/>
  <c r="AO94" i="6" s="1"/>
  <c r="AN95" i="6"/>
  <c r="AN96" i="6"/>
  <c r="AN97" i="6"/>
  <c r="AO97" i="6" s="1"/>
  <c r="AN98" i="6"/>
  <c r="AO98" i="6" s="1"/>
  <c r="AN99" i="6"/>
  <c r="AO99" i="6" s="1"/>
  <c r="AN100" i="6"/>
  <c r="AN101" i="6"/>
  <c r="AN102" i="6"/>
  <c r="AO102" i="6" s="1"/>
  <c r="AN103" i="6"/>
  <c r="AN104" i="6"/>
  <c r="AN105" i="6"/>
  <c r="AO105" i="6" s="1"/>
  <c r="AN106" i="6"/>
  <c r="AO106" i="6" s="1"/>
  <c r="AN107" i="6"/>
  <c r="AO107" i="6" s="1"/>
  <c r="AN108" i="6"/>
  <c r="AN109" i="6"/>
  <c r="AN110" i="6"/>
  <c r="AO110" i="6" s="1"/>
  <c r="AN111" i="6"/>
  <c r="AN112" i="6"/>
  <c r="AN113" i="6"/>
  <c r="AO113" i="6" s="1"/>
  <c r="AN114" i="6"/>
  <c r="AO114" i="6" s="1"/>
  <c r="AN115" i="6"/>
  <c r="AO115" i="6" s="1"/>
  <c r="AN116" i="6"/>
  <c r="AN117" i="6"/>
  <c r="AN118" i="6"/>
  <c r="AO118" i="6" s="1"/>
  <c r="AN119" i="6"/>
  <c r="AN120" i="6"/>
  <c r="AN121" i="6"/>
  <c r="AO121" i="6" s="1"/>
  <c r="AN122" i="6"/>
  <c r="AO122" i="6" s="1"/>
  <c r="AN123" i="6"/>
  <c r="AO123" i="6" s="1"/>
  <c r="AN124" i="6"/>
  <c r="AN125" i="6"/>
  <c r="AN126" i="6"/>
  <c r="AO126" i="6" s="1"/>
  <c r="AN127" i="6"/>
  <c r="AN128" i="6"/>
  <c r="AN129" i="6"/>
  <c r="AO129" i="6" s="1"/>
  <c r="AN130" i="6"/>
  <c r="AO130" i="6" s="1"/>
  <c r="AN131" i="6"/>
  <c r="AO131" i="6" s="1"/>
  <c r="AN132" i="6"/>
  <c r="AN133" i="6"/>
  <c r="AN134" i="6"/>
  <c r="AO134" i="6" s="1"/>
  <c r="AN135" i="6"/>
  <c r="AN136" i="6"/>
  <c r="AN137" i="6"/>
  <c r="AO137" i="6" s="1"/>
  <c r="AN138" i="6"/>
  <c r="AO138" i="6" s="1"/>
  <c r="AN139" i="6"/>
  <c r="AO139" i="6" s="1"/>
  <c r="AN140" i="6"/>
  <c r="AN141" i="6"/>
  <c r="AN142" i="6"/>
  <c r="AO142" i="6" s="1"/>
  <c r="AN143" i="6"/>
  <c r="AN144" i="6"/>
  <c r="AN145" i="6"/>
  <c r="AO145" i="6" s="1"/>
  <c r="AN146" i="6"/>
  <c r="AO146" i="6" s="1"/>
  <c r="AN147" i="6"/>
  <c r="AO147" i="6" s="1"/>
  <c r="AN148" i="6"/>
  <c r="AN149" i="6"/>
  <c r="AN150" i="6"/>
  <c r="AO150" i="6" s="1"/>
  <c r="AN151" i="6"/>
  <c r="AN152" i="6"/>
  <c r="AN153" i="6"/>
  <c r="AO153" i="6" s="1"/>
  <c r="AN154" i="6"/>
  <c r="AO154" i="6" s="1"/>
  <c r="AN155" i="6"/>
  <c r="AO155" i="6" s="1"/>
  <c r="AN156" i="6"/>
  <c r="AN157" i="6"/>
  <c r="AN158" i="6"/>
  <c r="AO158" i="6" s="1"/>
  <c r="AN159" i="6"/>
  <c r="AN160" i="6"/>
  <c r="AN161" i="6"/>
  <c r="AO161" i="6" s="1"/>
  <c r="AN162" i="6"/>
  <c r="AO162" i="6" s="1"/>
  <c r="AN163" i="6"/>
  <c r="AO163" i="6" s="1"/>
  <c r="AN164" i="6"/>
  <c r="AN165" i="6"/>
  <c r="AN166" i="6"/>
  <c r="AO166" i="6" s="1"/>
  <c r="AN167" i="6"/>
  <c r="AN168" i="6"/>
  <c r="AN169" i="6"/>
  <c r="AO169" i="6" s="1"/>
  <c r="AN170" i="6"/>
  <c r="AO170" i="6" s="1"/>
  <c r="AN171" i="6"/>
  <c r="AO171" i="6" s="1"/>
  <c r="AN172" i="6"/>
  <c r="AN173" i="6"/>
  <c r="AN174" i="6"/>
  <c r="AO174" i="6" s="1"/>
  <c r="AN175" i="6"/>
  <c r="AN176" i="6"/>
  <c r="AN177" i="6"/>
  <c r="AO177" i="6" s="1"/>
  <c r="AN178" i="6"/>
  <c r="AO178" i="6" s="1"/>
  <c r="AN179" i="6"/>
  <c r="AO179" i="6" s="1"/>
  <c r="AN180" i="6"/>
  <c r="AN181" i="6"/>
  <c r="AN182" i="6"/>
  <c r="AO182" i="6" s="1"/>
  <c r="AN183" i="6"/>
  <c r="AN184" i="6"/>
  <c r="AN185" i="6"/>
  <c r="AO185" i="6" s="1"/>
  <c r="AN186" i="6"/>
  <c r="AO186" i="6" s="1"/>
  <c r="AN187" i="6"/>
  <c r="AO187" i="6" s="1"/>
  <c r="AN188" i="6"/>
  <c r="AN189" i="6"/>
  <c r="AN190" i="6"/>
  <c r="AO190" i="6" s="1"/>
  <c r="AN191" i="6"/>
  <c r="AN192" i="6"/>
  <c r="AN193" i="6"/>
  <c r="AO193" i="6" s="1"/>
  <c r="AN194" i="6"/>
  <c r="AO194" i="6" s="1"/>
  <c r="AN195" i="6"/>
  <c r="AO195" i="6" s="1"/>
  <c r="AN196" i="6"/>
  <c r="AN197" i="6"/>
  <c r="AN198" i="6"/>
  <c r="AO198" i="6" s="1"/>
  <c r="AN199" i="6"/>
  <c r="AN200" i="6"/>
  <c r="AN201" i="6"/>
  <c r="AO201" i="6" s="1"/>
  <c r="AN202" i="6"/>
  <c r="AO202" i="6" s="1"/>
  <c r="AN203" i="6"/>
  <c r="AO203" i="6" s="1"/>
  <c r="AN204" i="6"/>
  <c r="AN205" i="6"/>
  <c r="AN206" i="6"/>
  <c r="AO206" i="6" s="1"/>
  <c r="AN207" i="6"/>
  <c r="AN208" i="6"/>
  <c r="AN209" i="6"/>
  <c r="AO209" i="6" s="1"/>
  <c r="AN210" i="6"/>
  <c r="AO210" i="6" s="1"/>
  <c r="AN211" i="6"/>
  <c r="AO211" i="6" s="1"/>
  <c r="AN212" i="6"/>
  <c r="AN213" i="6"/>
  <c r="AN214" i="6"/>
  <c r="AO214" i="6" s="1"/>
  <c r="AN215" i="6"/>
  <c r="AN216" i="6"/>
  <c r="AN217" i="6"/>
  <c r="AO217" i="6" s="1"/>
  <c r="AN218" i="6"/>
  <c r="AO218" i="6" s="1"/>
  <c r="AN219" i="6"/>
  <c r="AO219" i="6" s="1"/>
  <c r="AN220" i="6"/>
  <c r="AN221" i="6"/>
  <c r="AN222" i="6"/>
  <c r="AO222" i="6" s="1"/>
  <c r="AF14" i="6" s="1"/>
  <c r="AN223" i="6"/>
  <c r="AN224" i="6"/>
  <c r="AN225" i="6"/>
  <c r="AO225" i="6" s="1"/>
  <c r="AF13" i="6" s="1"/>
  <c r="AN226" i="6"/>
  <c r="AO226" i="6" s="1"/>
  <c r="AN227" i="6"/>
  <c r="AO227" i="6" s="1"/>
  <c r="AN228" i="6"/>
  <c r="AN229" i="6"/>
  <c r="AN230" i="6"/>
  <c r="AO230" i="6" s="1"/>
  <c r="AN231" i="6"/>
  <c r="AN232" i="6"/>
  <c r="AN233" i="6"/>
  <c r="AO233" i="6" s="1"/>
  <c r="AF19" i="6" s="1"/>
  <c r="AN234" i="6"/>
  <c r="AO234" i="6" s="1"/>
  <c r="AN235" i="6"/>
  <c r="AO235" i="6" s="1"/>
  <c r="AN236" i="6"/>
  <c r="AN237" i="6"/>
  <c r="AN238" i="6"/>
  <c r="AO238" i="6" s="1"/>
  <c r="AN239" i="6"/>
  <c r="AN240" i="6"/>
  <c r="AN241" i="6"/>
  <c r="AO241" i="6" s="1"/>
  <c r="AN242" i="6"/>
  <c r="AO242" i="6" s="1"/>
  <c r="AN243" i="6"/>
  <c r="AO243" i="6" s="1"/>
  <c r="AN244" i="6"/>
  <c r="AN245" i="6"/>
  <c r="AN246" i="6"/>
  <c r="AO246" i="6" s="1"/>
  <c r="AN247" i="6"/>
  <c r="AN248" i="6"/>
  <c r="AN249" i="6"/>
  <c r="AO249" i="6" s="1"/>
  <c r="AN250" i="6"/>
  <c r="AO250" i="6" s="1"/>
  <c r="AN251" i="6"/>
  <c r="AO251" i="6" s="1"/>
  <c r="AN252" i="6"/>
  <c r="AN253" i="6"/>
  <c r="AN254" i="6"/>
  <c r="AO254" i="6" s="1"/>
  <c r="AN255" i="6"/>
  <c r="AN256" i="6"/>
  <c r="AN257" i="6"/>
  <c r="AO257" i="6" s="1"/>
  <c r="AN258" i="6"/>
  <c r="AO258" i="6" s="1"/>
  <c r="AN259" i="6"/>
  <c r="AO259" i="6" s="1"/>
  <c r="AN260" i="6"/>
  <c r="AN261" i="6"/>
  <c r="AN262" i="6"/>
  <c r="AO262" i="6" s="1"/>
  <c r="AN263" i="6"/>
  <c r="AN264" i="6"/>
  <c r="AN265" i="6"/>
  <c r="AO265" i="6" s="1"/>
  <c r="AN266" i="6"/>
  <c r="AO266" i="6" s="1"/>
  <c r="AN267" i="6"/>
  <c r="AO267" i="6" s="1"/>
  <c r="AN268" i="6"/>
  <c r="AN269" i="6"/>
  <c r="AN270" i="6"/>
  <c r="AO270" i="6" s="1"/>
  <c r="AN271" i="6"/>
  <c r="AN272" i="6"/>
  <c r="AN273" i="6"/>
  <c r="AO273" i="6" s="1"/>
  <c r="AN274" i="6"/>
  <c r="AO274" i="6" s="1"/>
  <c r="AN275" i="6"/>
  <c r="AO275" i="6" s="1"/>
  <c r="AN276" i="6"/>
  <c r="AN277" i="6"/>
  <c r="AN278" i="6"/>
  <c r="AO278" i="6" s="1"/>
  <c r="AN279" i="6"/>
  <c r="AN280" i="6"/>
  <c r="AN281" i="6"/>
  <c r="AO281" i="6" s="1"/>
  <c r="AN282" i="6"/>
  <c r="AO282" i="6" s="1"/>
  <c r="AN283" i="6"/>
  <c r="AO283" i="6" s="1"/>
  <c r="AF8" i="6" s="1"/>
  <c r="AN284" i="6"/>
  <c r="AN285" i="6"/>
  <c r="AN286" i="6"/>
  <c r="AO286" i="6" s="1"/>
  <c r="AN287" i="6"/>
  <c r="AN288" i="6"/>
  <c r="AN289" i="6"/>
  <c r="AO289" i="6" s="1"/>
  <c r="AF28" i="6" s="1"/>
  <c r="AN290" i="6"/>
  <c r="AO290" i="6" s="1"/>
  <c r="AN291" i="6"/>
  <c r="AO291" i="6" s="1"/>
  <c r="AN292" i="6"/>
  <c r="AN293" i="6"/>
  <c r="AN294" i="6"/>
  <c r="AO294" i="6" s="1"/>
  <c r="AN295" i="6"/>
  <c r="AN296" i="6"/>
  <c r="AN297" i="6"/>
  <c r="AO297" i="6" s="1"/>
  <c r="AF35" i="6" s="1"/>
  <c r="AN298" i="6"/>
  <c r="AO298" i="6" s="1"/>
  <c r="AN299" i="6"/>
  <c r="AO299" i="6" s="1"/>
  <c r="AN300" i="6"/>
  <c r="AN301" i="6"/>
  <c r="AN302" i="6"/>
  <c r="AO302" i="6" s="1"/>
  <c r="AF31" i="6" s="1"/>
  <c r="AN303" i="6"/>
  <c r="AN304" i="6"/>
  <c r="AN305" i="6"/>
  <c r="AO305" i="6" s="1"/>
  <c r="AF34" i="6" s="1"/>
  <c r="AJ3" i="6"/>
  <c r="AK3" i="6" s="1"/>
  <c r="AJ4" i="6"/>
  <c r="AK4" i="6" s="1"/>
  <c r="AJ5" i="6"/>
  <c r="AK5" i="6" s="1"/>
  <c r="AJ6" i="6"/>
  <c r="AK6" i="6" s="1"/>
  <c r="AJ7" i="6"/>
  <c r="AK7" i="6" s="1"/>
  <c r="AJ8" i="6"/>
  <c r="AK8" i="6" s="1"/>
  <c r="AJ9" i="6"/>
  <c r="AK9" i="6" s="1"/>
  <c r="AJ10" i="6"/>
  <c r="AK10" i="6" s="1"/>
  <c r="AJ11" i="6"/>
  <c r="AK11" i="6" s="1"/>
  <c r="AJ12" i="6"/>
  <c r="AK12" i="6" s="1"/>
  <c r="AJ13" i="6"/>
  <c r="AK13" i="6" s="1"/>
  <c r="AJ14" i="6"/>
  <c r="AK14" i="6" s="1"/>
  <c r="AJ15" i="6"/>
  <c r="AK15" i="6" s="1"/>
  <c r="AJ16" i="6"/>
  <c r="AK16" i="6" s="1"/>
  <c r="AJ17" i="6"/>
  <c r="AK17" i="6" s="1"/>
  <c r="AJ18" i="6"/>
  <c r="AK18" i="6" s="1"/>
  <c r="AJ19" i="6"/>
  <c r="AK19" i="6" s="1"/>
  <c r="AJ20" i="6"/>
  <c r="AK20" i="6" s="1"/>
  <c r="AJ21" i="6"/>
  <c r="AK21" i="6" s="1"/>
  <c r="AJ22" i="6"/>
  <c r="AK22" i="6" s="1"/>
  <c r="AJ23" i="6"/>
  <c r="AK23" i="6" s="1"/>
  <c r="AJ24" i="6"/>
  <c r="AK24" i="6" s="1"/>
  <c r="AJ25" i="6"/>
  <c r="AK25" i="6" s="1"/>
  <c r="AJ26" i="6"/>
  <c r="AK26" i="6" s="1"/>
  <c r="AJ27" i="6"/>
  <c r="AK27" i="6" s="1"/>
  <c r="AJ28" i="6"/>
  <c r="AK28" i="6" s="1"/>
  <c r="AJ29" i="6"/>
  <c r="AK29" i="6" s="1"/>
  <c r="AJ30" i="6"/>
  <c r="AK30" i="6" s="1"/>
  <c r="AJ31" i="6"/>
  <c r="AK31" i="6" s="1"/>
  <c r="AJ32" i="6"/>
  <c r="AK32" i="6" s="1"/>
  <c r="AJ33" i="6"/>
  <c r="AK33" i="6" s="1"/>
  <c r="AJ34" i="6"/>
  <c r="AK34" i="6" s="1"/>
  <c r="AJ35" i="6"/>
  <c r="AK35" i="6" s="1"/>
  <c r="AJ36" i="6"/>
  <c r="AK36" i="6" s="1"/>
  <c r="AJ37" i="6"/>
  <c r="AK37" i="6" s="1"/>
  <c r="AJ38" i="6"/>
  <c r="AK38" i="6" s="1"/>
  <c r="AJ39" i="6"/>
  <c r="AK39" i="6" s="1"/>
  <c r="AJ40" i="6"/>
  <c r="AK40" i="6" s="1"/>
  <c r="AJ41" i="6"/>
  <c r="AK41" i="6" s="1"/>
  <c r="AJ42" i="6"/>
  <c r="AK42" i="6" s="1"/>
  <c r="AJ43" i="6"/>
  <c r="AK43" i="6" s="1"/>
  <c r="AJ44" i="6"/>
  <c r="AK44" i="6" s="1"/>
  <c r="AJ45" i="6"/>
  <c r="AK45" i="6" s="1"/>
  <c r="AJ46" i="6"/>
  <c r="AK46" i="6" s="1"/>
  <c r="AJ47" i="6"/>
  <c r="AK47" i="6" s="1"/>
  <c r="AJ48" i="6"/>
  <c r="AK48" i="6" s="1"/>
  <c r="AJ49" i="6"/>
  <c r="AK49" i="6" s="1"/>
  <c r="AJ50" i="6"/>
  <c r="AK50" i="6" s="1"/>
  <c r="AJ51" i="6"/>
  <c r="AK51" i="6" s="1"/>
  <c r="AJ52" i="6"/>
  <c r="AK52" i="6" s="1"/>
  <c r="AJ53" i="6"/>
  <c r="AK53" i="6" s="1"/>
  <c r="AJ54" i="6"/>
  <c r="AK54" i="6" s="1"/>
  <c r="AJ55" i="6"/>
  <c r="AK55" i="6" s="1"/>
  <c r="AJ56" i="6"/>
  <c r="AK56" i="6" s="1"/>
  <c r="AJ57" i="6"/>
  <c r="AK57" i="6" s="1"/>
  <c r="AJ58" i="6"/>
  <c r="AK58" i="6" s="1"/>
  <c r="AJ59" i="6"/>
  <c r="AK59" i="6" s="1"/>
  <c r="AJ60" i="6"/>
  <c r="AK60" i="6" s="1"/>
  <c r="AJ61" i="6"/>
  <c r="AK61" i="6" s="1"/>
  <c r="AJ62" i="6"/>
  <c r="AK62" i="6" s="1"/>
  <c r="AJ63" i="6"/>
  <c r="AK63" i="6" s="1"/>
  <c r="AJ64" i="6"/>
  <c r="AK64" i="6" s="1"/>
  <c r="AJ65" i="6"/>
  <c r="AK65" i="6" s="1"/>
  <c r="AJ66" i="6"/>
  <c r="AK66" i="6" s="1"/>
  <c r="AJ67" i="6"/>
  <c r="AK67" i="6" s="1"/>
  <c r="AJ68" i="6"/>
  <c r="AK68" i="6" s="1"/>
  <c r="AJ69" i="6"/>
  <c r="AK69" i="6" s="1"/>
  <c r="AJ70" i="6"/>
  <c r="AK70" i="6" s="1"/>
  <c r="AJ71" i="6"/>
  <c r="AK71" i="6" s="1"/>
  <c r="AJ72" i="6"/>
  <c r="AK72" i="6" s="1"/>
  <c r="AJ73" i="6"/>
  <c r="AK73" i="6" s="1"/>
  <c r="AJ74" i="6"/>
  <c r="AK74" i="6" s="1"/>
  <c r="AJ75" i="6"/>
  <c r="AK75" i="6" s="1"/>
  <c r="AJ76" i="6"/>
  <c r="AK76" i="6" s="1"/>
  <c r="AJ77" i="6"/>
  <c r="AK77" i="6" s="1"/>
  <c r="AJ78" i="6"/>
  <c r="AK78" i="6" s="1"/>
  <c r="AJ79" i="6"/>
  <c r="AK79" i="6" s="1"/>
  <c r="AJ80" i="6"/>
  <c r="AK80" i="6" s="1"/>
  <c r="AJ81" i="6"/>
  <c r="AK81" i="6" s="1"/>
  <c r="AJ82" i="6"/>
  <c r="AK82" i="6" s="1"/>
  <c r="AJ83" i="6"/>
  <c r="AK83" i="6" s="1"/>
  <c r="AJ84" i="6"/>
  <c r="AK84" i="6" s="1"/>
  <c r="AJ85" i="6"/>
  <c r="AK85" i="6" s="1"/>
  <c r="AJ86" i="6"/>
  <c r="AK86" i="6" s="1"/>
  <c r="AJ87" i="6"/>
  <c r="AK87" i="6" s="1"/>
  <c r="AJ88" i="6"/>
  <c r="AK88" i="6" s="1"/>
  <c r="AJ89" i="6"/>
  <c r="AK89" i="6" s="1"/>
  <c r="AJ90" i="6"/>
  <c r="AK90" i="6" s="1"/>
  <c r="AJ91" i="6"/>
  <c r="AK91" i="6" s="1"/>
  <c r="AJ92" i="6"/>
  <c r="AK92" i="6" s="1"/>
  <c r="AJ93" i="6"/>
  <c r="AK93" i="6" s="1"/>
  <c r="AJ94" i="6"/>
  <c r="AK94" i="6" s="1"/>
  <c r="AJ95" i="6"/>
  <c r="AK95" i="6" s="1"/>
  <c r="AJ96" i="6"/>
  <c r="AK96" i="6" s="1"/>
  <c r="AJ97" i="6"/>
  <c r="AK97" i="6" s="1"/>
  <c r="AJ98" i="6"/>
  <c r="AK98" i="6" s="1"/>
  <c r="AJ99" i="6"/>
  <c r="AK99" i="6" s="1"/>
  <c r="AJ100" i="6"/>
  <c r="AK100" i="6" s="1"/>
  <c r="AJ101" i="6"/>
  <c r="AK101" i="6" s="1"/>
  <c r="AJ102" i="6"/>
  <c r="AK102" i="6" s="1"/>
  <c r="AJ103" i="6"/>
  <c r="AK103" i="6" s="1"/>
  <c r="AJ104" i="6"/>
  <c r="AK104" i="6" s="1"/>
  <c r="AJ105" i="6"/>
  <c r="AK105" i="6" s="1"/>
  <c r="AJ106" i="6"/>
  <c r="AK106" i="6" s="1"/>
  <c r="AJ107" i="6"/>
  <c r="AK107" i="6" s="1"/>
  <c r="AJ108" i="6"/>
  <c r="AK108" i="6" s="1"/>
  <c r="AJ109" i="6"/>
  <c r="AK109" i="6" s="1"/>
  <c r="AJ110" i="6"/>
  <c r="AK110" i="6" s="1"/>
  <c r="AJ111" i="6"/>
  <c r="AK111" i="6" s="1"/>
  <c r="AJ112" i="6"/>
  <c r="AK112" i="6" s="1"/>
  <c r="AJ113" i="6"/>
  <c r="AK113" i="6" s="1"/>
  <c r="AJ114" i="6"/>
  <c r="AK114" i="6" s="1"/>
  <c r="AJ115" i="6"/>
  <c r="AK115" i="6" s="1"/>
  <c r="AE2" i="6" s="1"/>
  <c r="AJ116" i="6"/>
  <c r="AK116" i="6" s="1"/>
  <c r="AJ117" i="6"/>
  <c r="AK117" i="6" s="1"/>
  <c r="AJ118" i="6"/>
  <c r="AK118" i="6" s="1"/>
  <c r="AJ119" i="6"/>
  <c r="AK119" i="6" s="1"/>
  <c r="AJ120" i="6"/>
  <c r="AK120" i="6" s="1"/>
  <c r="AJ121" i="6"/>
  <c r="AK121" i="6" s="1"/>
  <c r="AJ122" i="6"/>
  <c r="AK122" i="6" s="1"/>
  <c r="AJ123" i="6"/>
  <c r="AK123" i="6" s="1"/>
  <c r="AJ124" i="6"/>
  <c r="AK124" i="6" s="1"/>
  <c r="AJ125" i="6"/>
  <c r="AK125" i="6" s="1"/>
  <c r="AJ126" i="6"/>
  <c r="AK126" i="6" s="1"/>
  <c r="AJ127" i="6"/>
  <c r="AK127" i="6" s="1"/>
  <c r="AJ128" i="6"/>
  <c r="AK128" i="6" s="1"/>
  <c r="AJ129" i="6"/>
  <c r="AK129" i="6" s="1"/>
  <c r="AJ130" i="6"/>
  <c r="AK130" i="6" s="1"/>
  <c r="AJ131" i="6"/>
  <c r="AK131" i="6" s="1"/>
  <c r="AJ132" i="6"/>
  <c r="AK132" i="6" s="1"/>
  <c r="AJ133" i="6"/>
  <c r="AK133" i="6" s="1"/>
  <c r="AJ134" i="6"/>
  <c r="AK134" i="6" s="1"/>
  <c r="AJ135" i="6"/>
  <c r="AK135" i="6" s="1"/>
  <c r="AJ136" i="6"/>
  <c r="AK136" i="6" s="1"/>
  <c r="AJ137" i="6"/>
  <c r="AK137" i="6" s="1"/>
  <c r="AJ138" i="6"/>
  <c r="AK138" i="6" s="1"/>
  <c r="AJ139" i="6"/>
  <c r="AK139" i="6" s="1"/>
  <c r="AJ140" i="6"/>
  <c r="AK140" i="6" s="1"/>
  <c r="AJ141" i="6"/>
  <c r="AK141" i="6" s="1"/>
  <c r="AJ142" i="6"/>
  <c r="AK142" i="6" s="1"/>
  <c r="AJ143" i="6"/>
  <c r="AK143" i="6" s="1"/>
  <c r="AJ144" i="6"/>
  <c r="AK144" i="6" s="1"/>
  <c r="AJ145" i="6"/>
  <c r="AK145" i="6" s="1"/>
  <c r="AJ146" i="6"/>
  <c r="AK146" i="6" s="1"/>
  <c r="AJ147" i="6"/>
  <c r="AK147" i="6" s="1"/>
  <c r="AJ148" i="6"/>
  <c r="AK148" i="6" s="1"/>
  <c r="AJ149" i="6"/>
  <c r="AK149" i="6" s="1"/>
  <c r="AJ150" i="6"/>
  <c r="AK150" i="6" s="1"/>
  <c r="AJ151" i="6"/>
  <c r="AK151" i="6" s="1"/>
  <c r="AJ152" i="6"/>
  <c r="AK152" i="6" s="1"/>
  <c r="AJ153" i="6"/>
  <c r="AK153" i="6" s="1"/>
  <c r="AJ154" i="6"/>
  <c r="AK154" i="6" s="1"/>
  <c r="AJ155" i="6"/>
  <c r="AK155" i="6" s="1"/>
  <c r="AJ156" i="6"/>
  <c r="AK156" i="6" s="1"/>
  <c r="AE7" i="6" s="1"/>
  <c r="AJ157" i="6"/>
  <c r="AK157" i="6" s="1"/>
  <c r="AJ158" i="6"/>
  <c r="AK158" i="6" s="1"/>
  <c r="AJ159" i="6"/>
  <c r="AK159" i="6" s="1"/>
  <c r="AJ160" i="6"/>
  <c r="AK160" i="6" s="1"/>
  <c r="AJ161" i="6"/>
  <c r="AK161" i="6" s="1"/>
  <c r="AJ162" i="6"/>
  <c r="AK162" i="6" s="1"/>
  <c r="AJ163" i="6"/>
  <c r="AK163" i="6" s="1"/>
  <c r="AJ164" i="6"/>
  <c r="AK164" i="6" s="1"/>
  <c r="AJ165" i="6"/>
  <c r="AK165" i="6" s="1"/>
  <c r="AJ166" i="6"/>
  <c r="AK166" i="6" s="1"/>
  <c r="AJ167" i="6"/>
  <c r="AK167" i="6" s="1"/>
  <c r="AJ168" i="6"/>
  <c r="AK168" i="6" s="1"/>
  <c r="AJ169" i="6"/>
  <c r="AK169" i="6" s="1"/>
  <c r="AJ170" i="6"/>
  <c r="AK170" i="6" s="1"/>
  <c r="AJ171" i="6"/>
  <c r="AK171" i="6" s="1"/>
  <c r="AJ172" i="6"/>
  <c r="AK172" i="6" s="1"/>
  <c r="AJ173" i="6"/>
  <c r="AK173" i="6" s="1"/>
  <c r="AJ174" i="6"/>
  <c r="AK174" i="6" s="1"/>
  <c r="AJ175" i="6"/>
  <c r="AK175" i="6" s="1"/>
  <c r="AJ176" i="6"/>
  <c r="AK176" i="6" s="1"/>
  <c r="AJ177" i="6"/>
  <c r="AK177" i="6" s="1"/>
  <c r="AJ178" i="6"/>
  <c r="AK178" i="6" s="1"/>
  <c r="AJ179" i="6"/>
  <c r="AK179" i="6" s="1"/>
  <c r="AJ180" i="6"/>
  <c r="AK180" i="6" s="1"/>
  <c r="AJ181" i="6"/>
  <c r="AK181" i="6" s="1"/>
  <c r="AJ182" i="6"/>
  <c r="AK182" i="6" s="1"/>
  <c r="AJ183" i="6"/>
  <c r="AK183" i="6" s="1"/>
  <c r="AJ184" i="6"/>
  <c r="AK184" i="6" s="1"/>
  <c r="AJ185" i="6"/>
  <c r="AK185" i="6" s="1"/>
  <c r="AJ186" i="6"/>
  <c r="AK186" i="6" s="1"/>
  <c r="AJ187" i="6"/>
  <c r="AK187" i="6" s="1"/>
  <c r="AJ188" i="6"/>
  <c r="AK188" i="6" s="1"/>
  <c r="AJ189" i="6"/>
  <c r="AK189" i="6" s="1"/>
  <c r="AJ190" i="6"/>
  <c r="AK190" i="6" s="1"/>
  <c r="AJ191" i="6"/>
  <c r="AK191" i="6" s="1"/>
  <c r="AJ192" i="6"/>
  <c r="AK192" i="6" s="1"/>
  <c r="AJ193" i="6"/>
  <c r="AK193" i="6" s="1"/>
  <c r="AJ194" i="6"/>
  <c r="AK194" i="6" s="1"/>
  <c r="AJ195" i="6"/>
  <c r="AK195" i="6" s="1"/>
  <c r="AJ196" i="6"/>
  <c r="AK196" i="6" s="1"/>
  <c r="AJ197" i="6"/>
  <c r="AK197" i="6" s="1"/>
  <c r="AJ198" i="6"/>
  <c r="AK198" i="6" s="1"/>
  <c r="AJ199" i="6"/>
  <c r="AK199" i="6" s="1"/>
  <c r="AE16" i="6" s="1"/>
  <c r="AJ200" i="6"/>
  <c r="AK200" i="6" s="1"/>
  <c r="AE18" i="6" s="1"/>
  <c r="AJ201" i="6"/>
  <c r="AK201" i="6" s="1"/>
  <c r="AJ202" i="6"/>
  <c r="AK202" i="6" s="1"/>
  <c r="AJ203" i="6"/>
  <c r="AK203" i="6" s="1"/>
  <c r="AJ204" i="6"/>
  <c r="AK204" i="6" s="1"/>
  <c r="AJ205" i="6"/>
  <c r="AK205" i="6" s="1"/>
  <c r="AJ206" i="6"/>
  <c r="AK206" i="6" s="1"/>
  <c r="AJ207" i="6"/>
  <c r="AK207" i="6" s="1"/>
  <c r="AJ208" i="6"/>
  <c r="AK208" i="6" s="1"/>
  <c r="AJ209" i="6"/>
  <c r="AK209" i="6" s="1"/>
  <c r="AJ210" i="6"/>
  <c r="AK210" i="6" s="1"/>
  <c r="AJ211" i="6"/>
  <c r="AK211" i="6" s="1"/>
  <c r="AJ212" i="6"/>
  <c r="AK212" i="6" s="1"/>
  <c r="AJ213" i="6"/>
  <c r="AK213" i="6" s="1"/>
  <c r="AJ214" i="6"/>
  <c r="AK214" i="6" s="1"/>
  <c r="AJ215" i="6"/>
  <c r="AK215" i="6" s="1"/>
  <c r="AJ216" i="6"/>
  <c r="AK216" i="6" s="1"/>
  <c r="AJ217" i="6"/>
  <c r="AK217" i="6" s="1"/>
  <c r="AJ218" i="6"/>
  <c r="AK218" i="6" s="1"/>
  <c r="AJ219" i="6"/>
  <c r="AK219" i="6" s="1"/>
  <c r="AJ220" i="6"/>
  <c r="AK220" i="6" s="1"/>
  <c r="AJ221" i="6"/>
  <c r="AK221" i="6" s="1"/>
  <c r="AJ222" i="6"/>
  <c r="AK222" i="6" s="1"/>
  <c r="AJ223" i="6"/>
  <c r="AK223" i="6" s="1"/>
  <c r="AJ224" i="6"/>
  <c r="AK224" i="6" s="1"/>
  <c r="AJ225" i="6"/>
  <c r="AK225" i="6" s="1"/>
  <c r="AJ226" i="6"/>
  <c r="AK226" i="6" s="1"/>
  <c r="AJ227" i="6"/>
  <c r="AK227" i="6" s="1"/>
  <c r="AJ228" i="6"/>
  <c r="AK228" i="6" s="1"/>
  <c r="AJ229" i="6"/>
  <c r="AK229" i="6" s="1"/>
  <c r="AJ230" i="6"/>
  <c r="AK230" i="6" s="1"/>
  <c r="AJ231" i="6"/>
  <c r="AK231" i="6" s="1"/>
  <c r="AJ232" i="6"/>
  <c r="AK232" i="6" s="1"/>
  <c r="AJ233" i="6"/>
  <c r="AK233" i="6" s="1"/>
  <c r="AJ234" i="6"/>
  <c r="AK234" i="6" s="1"/>
  <c r="AJ235" i="6"/>
  <c r="AK235" i="6" s="1"/>
  <c r="AJ236" i="6"/>
  <c r="AK236" i="6" s="1"/>
  <c r="AJ237" i="6"/>
  <c r="AK237" i="6" s="1"/>
  <c r="AJ238" i="6"/>
  <c r="AK238" i="6" s="1"/>
  <c r="AJ239" i="6"/>
  <c r="AK239" i="6" s="1"/>
  <c r="AJ240" i="6"/>
  <c r="AK240" i="6" s="1"/>
  <c r="AJ241" i="6"/>
  <c r="AK241" i="6" s="1"/>
  <c r="AJ242" i="6"/>
  <c r="AK242" i="6" s="1"/>
  <c r="AJ243" i="6"/>
  <c r="AK243" i="6" s="1"/>
  <c r="AJ244" i="6"/>
  <c r="AK244" i="6" s="1"/>
  <c r="AJ245" i="6"/>
  <c r="AK245" i="6" s="1"/>
  <c r="AJ246" i="6"/>
  <c r="AK246" i="6" s="1"/>
  <c r="AJ247" i="6"/>
  <c r="AK247" i="6" s="1"/>
  <c r="AJ248" i="6"/>
  <c r="AK248" i="6" s="1"/>
  <c r="AJ249" i="6"/>
  <c r="AK249" i="6" s="1"/>
  <c r="AJ250" i="6"/>
  <c r="AK250" i="6" s="1"/>
  <c r="AJ251" i="6"/>
  <c r="AK251" i="6" s="1"/>
  <c r="AJ252" i="6"/>
  <c r="AK252" i="6" s="1"/>
  <c r="AJ253" i="6"/>
  <c r="AK253" i="6" s="1"/>
  <c r="AJ254" i="6"/>
  <c r="AK254" i="6" s="1"/>
  <c r="AJ255" i="6"/>
  <c r="AK255" i="6" s="1"/>
  <c r="AJ256" i="6"/>
  <c r="AK256" i="6" s="1"/>
  <c r="AJ257" i="6"/>
  <c r="AK257" i="6" s="1"/>
  <c r="AJ258" i="6"/>
  <c r="AK258" i="6" s="1"/>
  <c r="AJ259" i="6"/>
  <c r="AK259" i="6" s="1"/>
  <c r="AJ260" i="6"/>
  <c r="AK260" i="6" s="1"/>
  <c r="AJ261" i="6"/>
  <c r="AK261" i="6" s="1"/>
  <c r="AJ262" i="6"/>
  <c r="AK262" i="6" s="1"/>
  <c r="AJ263" i="6"/>
  <c r="AK263" i="6" s="1"/>
  <c r="AJ264" i="6"/>
  <c r="AK264" i="6" s="1"/>
  <c r="AJ265" i="6"/>
  <c r="AK265" i="6" s="1"/>
  <c r="AJ266" i="6"/>
  <c r="AK266" i="6" s="1"/>
  <c r="AJ267" i="6"/>
  <c r="AK267" i="6" s="1"/>
  <c r="AJ268" i="6"/>
  <c r="AK268" i="6" s="1"/>
  <c r="AJ269" i="6"/>
  <c r="AK269" i="6" s="1"/>
  <c r="AJ270" i="6"/>
  <c r="AK270" i="6" s="1"/>
  <c r="AJ271" i="6"/>
  <c r="AK271" i="6" s="1"/>
  <c r="AJ272" i="6"/>
  <c r="AK272" i="6" s="1"/>
  <c r="AJ273" i="6"/>
  <c r="AK273" i="6" s="1"/>
  <c r="AJ274" i="6"/>
  <c r="AK274" i="6" s="1"/>
  <c r="AJ275" i="6"/>
  <c r="AK275" i="6" s="1"/>
  <c r="AJ276" i="6"/>
  <c r="AK276" i="6" s="1"/>
  <c r="AJ277" i="6"/>
  <c r="AK277" i="6" s="1"/>
  <c r="AJ278" i="6"/>
  <c r="AK278" i="6" s="1"/>
  <c r="AJ279" i="6"/>
  <c r="AK279" i="6" s="1"/>
  <c r="AJ280" i="6"/>
  <c r="AK280" i="6" s="1"/>
  <c r="AJ281" i="6"/>
  <c r="AK281" i="6" s="1"/>
  <c r="AJ282" i="6"/>
  <c r="AK282" i="6" s="1"/>
  <c r="AJ283" i="6"/>
  <c r="AK283" i="6" s="1"/>
  <c r="AJ284" i="6"/>
  <c r="AK284" i="6" s="1"/>
  <c r="AJ285" i="6"/>
  <c r="AK285" i="6" s="1"/>
  <c r="AJ286" i="6"/>
  <c r="AK286" i="6" s="1"/>
  <c r="AJ287" i="6"/>
  <c r="AK287" i="6" s="1"/>
  <c r="AJ288" i="6"/>
  <c r="AK288" i="6" s="1"/>
  <c r="AE32" i="6" s="1"/>
  <c r="AJ289" i="6"/>
  <c r="AK289" i="6" s="1"/>
  <c r="AJ290" i="6"/>
  <c r="AK290" i="6" s="1"/>
  <c r="AJ291" i="6"/>
  <c r="AK291" i="6" s="1"/>
  <c r="AJ292" i="6"/>
  <c r="AK292" i="6" s="1"/>
  <c r="AJ293" i="6"/>
  <c r="AK293" i="6" s="1"/>
  <c r="AJ294" i="6"/>
  <c r="AK294" i="6" s="1"/>
  <c r="AJ295" i="6"/>
  <c r="AK295" i="6" s="1"/>
  <c r="AJ296" i="6"/>
  <c r="AK296" i="6" s="1"/>
  <c r="AE33" i="6" s="1"/>
  <c r="AJ297" i="6"/>
  <c r="AK297" i="6" s="1"/>
  <c r="AE35" i="6" s="1"/>
  <c r="AJ298" i="6"/>
  <c r="AK298" i="6" s="1"/>
  <c r="AJ299" i="6"/>
  <c r="AK299" i="6" s="1"/>
  <c r="AJ300" i="6"/>
  <c r="AK300" i="6" s="1"/>
  <c r="AJ301" i="6"/>
  <c r="AK301" i="6" s="1"/>
  <c r="AJ302" i="6"/>
  <c r="AK302" i="6" s="1"/>
  <c r="AJ303" i="6"/>
  <c r="AK303" i="6" s="1"/>
  <c r="AJ304" i="6"/>
  <c r="AK304" i="6" s="1"/>
  <c r="AJ305" i="6"/>
  <c r="AK305" i="6" s="1"/>
  <c r="AE34" i="6" s="1"/>
  <c r="AJ2" i="6"/>
  <c r="AK2" i="6" s="1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C3" i="6"/>
  <c r="AC2" i="6"/>
  <c r="AF15" i="6" l="1"/>
  <c r="AF22" i="6"/>
  <c r="AF5" i="6"/>
  <c r="AF6" i="6"/>
  <c r="AF21" i="6"/>
  <c r="AF12" i="6"/>
  <c r="AF20" i="6"/>
  <c r="AF4" i="6"/>
  <c r="AF3" i="6"/>
  <c r="AF23" i="6"/>
  <c r="AF2" i="6"/>
  <c r="AF24" i="6"/>
  <c r="AF17" i="6"/>
  <c r="AF30" i="6"/>
  <c r="AF29" i="6"/>
  <c r="AF9" i="6"/>
  <c r="AF27" i="6"/>
  <c r="AF26" i="6"/>
  <c r="AF25" i="6"/>
  <c r="AF11" i="6"/>
  <c r="AF10" i="6"/>
  <c r="AE28" i="6"/>
  <c r="AE24" i="6"/>
  <c r="AE17" i="6"/>
  <c r="AE4" i="6"/>
  <c r="AE22" i="6"/>
  <c r="AE20" i="6"/>
  <c r="AE10" i="6"/>
  <c r="AE23" i="6"/>
  <c r="AE8" i="6"/>
  <c r="AE29" i="6"/>
  <c r="AE21" i="6"/>
  <c r="AE3" i="6"/>
  <c r="AE19" i="6"/>
  <c r="AE13" i="6"/>
  <c r="AE15" i="6"/>
  <c r="AE12" i="6"/>
  <c r="AE30" i="6"/>
  <c r="AE5" i="6"/>
  <c r="AE6" i="6"/>
  <c r="AE9" i="6"/>
  <c r="AE25" i="6"/>
  <c r="AE11" i="6"/>
  <c r="AE31" i="6"/>
  <c r="AE14" i="6"/>
  <c r="AE27" i="6"/>
  <c r="AE26" i="6"/>
  <c r="S1756" i="1" l="1"/>
  <c r="T1756" i="1"/>
  <c r="U1756" i="1"/>
  <c r="V1756" i="1"/>
  <c r="W1756" i="1"/>
  <c r="X1756" i="1"/>
  <c r="Y1756" i="1"/>
</calcChain>
</file>

<file path=xl/sharedStrings.xml><?xml version="1.0" encoding="utf-8"?>
<sst xmlns="http://schemas.openxmlformats.org/spreadsheetml/2006/main" count="10415" uniqueCount="365">
  <si>
    <t>NutsCode</t>
  </si>
  <si>
    <t>Sektor</t>
  </si>
  <si>
    <t>Wirtschaftszweig</t>
  </si>
  <si>
    <t>DE11</t>
  </si>
  <si>
    <t>Land- und Forstwirtschaft, Fischerei</t>
  </si>
  <si>
    <t>A</t>
  </si>
  <si>
    <t>Groß- und Einzelhandel</t>
  </si>
  <si>
    <t>G</t>
  </si>
  <si>
    <t>Private Büros</t>
  </si>
  <si>
    <t>H, J, K, L, M, N</t>
  </si>
  <si>
    <t>Hotel und Restaurants</t>
  </si>
  <si>
    <t>I</t>
  </si>
  <si>
    <t>Öffentliche Büros</t>
  </si>
  <si>
    <t>O</t>
  </si>
  <si>
    <t>Gesundheits- und Sozialwesen</t>
  </si>
  <si>
    <t>Q</t>
  </si>
  <si>
    <t>Bildung</t>
  </si>
  <si>
    <t>P</t>
  </si>
  <si>
    <t>Sonstige</t>
  </si>
  <si>
    <t>C33; E; R; S; U</t>
  </si>
  <si>
    <t>Gesamt</t>
  </si>
  <si>
    <t>GHD</t>
  </si>
  <si>
    <t>DE12</t>
  </si>
  <si>
    <t>DE13</t>
  </si>
  <si>
    <t>DE14</t>
  </si>
  <si>
    <t>DE21</t>
  </si>
  <si>
    <t>DE22</t>
  </si>
  <si>
    <t>DE23</t>
  </si>
  <si>
    <t>DE24</t>
  </si>
  <si>
    <t>DE25</t>
  </si>
  <si>
    <t>DE26</t>
  </si>
  <si>
    <t>DE27</t>
  </si>
  <si>
    <t>DE30</t>
  </si>
  <si>
    <t>DE40</t>
  </si>
  <si>
    <t>DE50</t>
  </si>
  <si>
    <t>DE60</t>
  </si>
  <si>
    <t>DE71</t>
  </si>
  <si>
    <t>DE72</t>
  </si>
  <si>
    <t>DE73</t>
  </si>
  <si>
    <t>DE80</t>
  </si>
  <si>
    <t>DE91</t>
  </si>
  <si>
    <t>DE92</t>
  </si>
  <si>
    <t>DE93</t>
  </si>
  <si>
    <t>DE94</t>
  </si>
  <si>
    <t>DEA1</t>
  </si>
  <si>
    <t>DEA2</t>
  </si>
  <si>
    <t>DEA3</t>
  </si>
  <si>
    <t>DEA4</t>
  </si>
  <si>
    <t>DEA5</t>
  </si>
  <si>
    <t>DEB1</t>
  </si>
  <si>
    <t>DEB2</t>
  </si>
  <si>
    <t>DEB3</t>
  </si>
  <si>
    <t>DEC0</t>
  </si>
  <si>
    <t>DED2</t>
  </si>
  <si>
    <t>DED4</t>
  </si>
  <si>
    <t>DED5</t>
  </si>
  <si>
    <t>DEE0</t>
  </si>
  <si>
    <t>DEF0</t>
  </si>
  <si>
    <t>DEG0</t>
  </si>
  <si>
    <t>HR03</t>
  </si>
  <si>
    <t>HR04</t>
  </si>
  <si>
    <t>ES11</t>
  </si>
  <si>
    <t>ES12</t>
  </si>
  <si>
    <t>ES13</t>
  </si>
  <si>
    <t>ES21</t>
  </si>
  <si>
    <t>ES22</t>
  </si>
  <si>
    <t>ES23</t>
  </si>
  <si>
    <t>ES24</t>
  </si>
  <si>
    <t>ES30</t>
  </si>
  <si>
    <t>ES41</t>
  </si>
  <si>
    <t>ES42</t>
  </si>
  <si>
    <t>ES43</t>
  </si>
  <si>
    <t>ES51</t>
  </si>
  <si>
    <t>ES52</t>
  </si>
  <si>
    <t>ES53</t>
  </si>
  <si>
    <t>ES61</t>
  </si>
  <si>
    <t>ES62</t>
  </si>
  <si>
    <t>ES63</t>
  </si>
  <si>
    <t>ES64</t>
  </si>
  <si>
    <t>ES70</t>
  </si>
  <si>
    <t>DK01</t>
  </si>
  <si>
    <t>DK02</t>
  </si>
  <si>
    <t>DK03</t>
  </si>
  <si>
    <t>DK04</t>
  </si>
  <si>
    <t>DK05</t>
  </si>
  <si>
    <t>SE11</t>
  </si>
  <si>
    <t>SE12</t>
  </si>
  <si>
    <t>SE21</t>
  </si>
  <si>
    <t>SE22</t>
  </si>
  <si>
    <t>SE23</t>
  </si>
  <si>
    <t>SE31</t>
  </si>
  <si>
    <t>SE32</t>
  </si>
  <si>
    <t>SE33</t>
  </si>
  <si>
    <t>UKC1</t>
  </si>
  <si>
    <t>UKC2</t>
  </si>
  <si>
    <t>UKD1</t>
  </si>
  <si>
    <t>UKD3</t>
  </si>
  <si>
    <t>UKD4</t>
  </si>
  <si>
    <t>UKD6</t>
  </si>
  <si>
    <t>UKD7</t>
  </si>
  <si>
    <t>UKE1</t>
  </si>
  <si>
    <t>UKE2</t>
  </si>
  <si>
    <t>UKE3</t>
  </si>
  <si>
    <t>UKE4</t>
  </si>
  <si>
    <t>UKF1</t>
  </si>
  <si>
    <t>UKF2</t>
  </si>
  <si>
    <t>UKF3</t>
  </si>
  <si>
    <t>UKG1</t>
  </si>
  <si>
    <t>UKG2</t>
  </si>
  <si>
    <t>UKG3</t>
  </si>
  <si>
    <t>UKH1</t>
  </si>
  <si>
    <t>UKH2</t>
  </si>
  <si>
    <t>UKH3</t>
  </si>
  <si>
    <t>UKI3</t>
  </si>
  <si>
    <t>UKI4</t>
  </si>
  <si>
    <t>UKI5</t>
  </si>
  <si>
    <t>UKI6</t>
  </si>
  <si>
    <t>UKI7</t>
  </si>
  <si>
    <t>UKJ1</t>
  </si>
  <si>
    <t>UKJ2</t>
  </si>
  <si>
    <t>UKJ3</t>
  </si>
  <si>
    <t>UKJ4</t>
  </si>
  <si>
    <t>UKK1</t>
  </si>
  <si>
    <t>UKK2</t>
  </si>
  <si>
    <t>UKK3</t>
  </si>
  <si>
    <t>UKK4</t>
  </si>
  <si>
    <t>UKL1</t>
  </si>
  <si>
    <t>UKL2</t>
  </si>
  <si>
    <t>UKM5</t>
  </si>
  <si>
    <t>UKM6</t>
  </si>
  <si>
    <t>UKM7</t>
  </si>
  <si>
    <t>UKM8</t>
  </si>
  <si>
    <t>UKM9</t>
  </si>
  <si>
    <t>UKN0</t>
  </si>
  <si>
    <t>BE10</t>
  </si>
  <si>
    <t>BE21</t>
  </si>
  <si>
    <t>BE22</t>
  </si>
  <si>
    <t>BE23</t>
  </si>
  <si>
    <t>BE24</t>
  </si>
  <si>
    <t>BE25</t>
  </si>
  <si>
    <t>BE31</t>
  </si>
  <si>
    <t>BE32</t>
  </si>
  <si>
    <t>BE33</t>
  </si>
  <si>
    <t>BE34</t>
  </si>
  <si>
    <t>BE35</t>
  </si>
  <si>
    <t>BG31</t>
  </si>
  <si>
    <t>BG32</t>
  </si>
  <si>
    <t>BG33</t>
  </si>
  <si>
    <t>BG34</t>
  </si>
  <si>
    <t>BG41</t>
  </si>
  <si>
    <t>BG42</t>
  </si>
  <si>
    <t>AT11</t>
  </si>
  <si>
    <t>AT12</t>
  </si>
  <si>
    <t>AT13</t>
  </si>
  <si>
    <t>AT21</t>
  </si>
  <si>
    <t>AT22</t>
  </si>
  <si>
    <t>AT31</t>
  </si>
  <si>
    <t>AT32</t>
  </si>
  <si>
    <t>AT33</t>
  </si>
  <si>
    <t>AT34</t>
  </si>
  <si>
    <t>CZ01</t>
  </si>
  <si>
    <t>CZ02</t>
  </si>
  <si>
    <t>CZ03</t>
  </si>
  <si>
    <t>CZ04</t>
  </si>
  <si>
    <t>CZ05</t>
  </si>
  <si>
    <t>CZ06</t>
  </si>
  <si>
    <t>CZ07</t>
  </si>
  <si>
    <t>CZ08</t>
  </si>
  <si>
    <t>CH01</t>
  </si>
  <si>
    <t>CH02</t>
  </si>
  <si>
    <t>CH03</t>
  </si>
  <si>
    <t>CH04</t>
  </si>
  <si>
    <t>CH05</t>
  </si>
  <si>
    <t>CH06</t>
  </si>
  <si>
    <t>CH07</t>
  </si>
  <si>
    <t>EE00</t>
  </si>
  <si>
    <t>EL51</t>
  </si>
  <si>
    <t>EL52</t>
  </si>
  <si>
    <t>EL53</t>
  </si>
  <si>
    <t>EL54</t>
  </si>
  <si>
    <t>EL61</t>
  </si>
  <si>
    <t>EL62</t>
  </si>
  <si>
    <t>EL63</t>
  </si>
  <si>
    <t>EL64</t>
  </si>
  <si>
    <t>EL65</t>
  </si>
  <si>
    <t>EL30</t>
  </si>
  <si>
    <t>EL41</t>
  </si>
  <si>
    <t>EL42</t>
  </si>
  <si>
    <t>EL43</t>
  </si>
  <si>
    <t>FR10</t>
  </si>
  <si>
    <t>FRB0</t>
  </si>
  <si>
    <t>FRC1</t>
  </si>
  <si>
    <t>FRC2</t>
  </si>
  <si>
    <t>FRD1</t>
  </si>
  <si>
    <t>FRD2</t>
  </si>
  <si>
    <t>FRE1</t>
  </si>
  <si>
    <t>FRE2</t>
  </si>
  <si>
    <t>FRF1</t>
  </si>
  <si>
    <t>FRF2</t>
  </si>
  <si>
    <t>FRF3</t>
  </si>
  <si>
    <t>FRG0</t>
  </si>
  <si>
    <t>FRH0</t>
  </si>
  <si>
    <t>FRI1</t>
  </si>
  <si>
    <t>FRI2</t>
  </si>
  <si>
    <t>FRI3</t>
  </si>
  <si>
    <t>FRJ1</t>
  </si>
  <si>
    <t>FRJ2</t>
  </si>
  <si>
    <t>FRK1</t>
  </si>
  <si>
    <t>FRK2</t>
  </si>
  <si>
    <t>FRL0</t>
  </si>
  <si>
    <t>FRM0</t>
  </si>
  <si>
    <t>FRY1</t>
  </si>
  <si>
    <t>FRY2</t>
  </si>
  <si>
    <t>FRY3</t>
  </si>
  <si>
    <t>FRY4</t>
  </si>
  <si>
    <t>FRY5</t>
  </si>
  <si>
    <t>LT01</t>
  </si>
  <si>
    <t>LT02</t>
  </si>
  <si>
    <t>LV00</t>
  </si>
  <si>
    <t>LU00</t>
  </si>
  <si>
    <t>ITC1</t>
  </si>
  <si>
    <t>ITC2</t>
  </si>
  <si>
    <t>ITC3</t>
  </si>
  <si>
    <t>ITC4</t>
  </si>
  <si>
    <t>ITH1</t>
  </si>
  <si>
    <t>ITH2</t>
  </si>
  <si>
    <t>ITH3</t>
  </si>
  <si>
    <t>ITH4</t>
  </si>
  <si>
    <t>ITH5</t>
  </si>
  <si>
    <t>ITI1</t>
  </si>
  <si>
    <t>ITI2</t>
  </si>
  <si>
    <t>ITI3</t>
  </si>
  <si>
    <t>ITI4</t>
  </si>
  <si>
    <t>ITF1</t>
  </si>
  <si>
    <t>ITF2</t>
  </si>
  <si>
    <t>ITF3</t>
  </si>
  <si>
    <t>ITF4</t>
  </si>
  <si>
    <t>ITF5</t>
  </si>
  <si>
    <t>ITF6</t>
  </si>
  <si>
    <t>ITG1</t>
  </si>
  <si>
    <t>ITG2</t>
  </si>
  <si>
    <t>IE04</t>
  </si>
  <si>
    <t>IE05</t>
  </si>
  <si>
    <t>IE06</t>
  </si>
  <si>
    <t>HU11</t>
  </si>
  <si>
    <t>HU12</t>
  </si>
  <si>
    <t>HU21</t>
  </si>
  <si>
    <t>HU22</t>
  </si>
  <si>
    <t>HU23</t>
  </si>
  <si>
    <t>HU31</t>
  </si>
  <si>
    <t>HU32</t>
  </si>
  <si>
    <t>HU33</t>
  </si>
  <si>
    <t>NL11</t>
  </si>
  <si>
    <t>NL12</t>
  </si>
  <si>
    <t>NL13</t>
  </si>
  <si>
    <t>NL21</t>
  </si>
  <si>
    <t>NL22</t>
  </si>
  <si>
    <t>NL23</t>
  </si>
  <si>
    <t>NL31</t>
  </si>
  <si>
    <t>NL32</t>
  </si>
  <si>
    <t>NL33</t>
  </si>
  <si>
    <t>NL34</t>
  </si>
  <si>
    <t>NL41</t>
  </si>
  <si>
    <t>NL42</t>
  </si>
  <si>
    <t>PL21</t>
  </si>
  <si>
    <t>PL22</t>
  </si>
  <si>
    <t>PL41</t>
  </si>
  <si>
    <t>PL42</t>
  </si>
  <si>
    <t>PL43</t>
  </si>
  <si>
    <t>PL51</t>
  </si>
  <si>
    <t>PL52</t>
  </si>
  <si>
    <t>PL61</t>
  </si>
  <si>
    <t>PL62</t>
  </si>
  <si>
    <t>PL63</t>
  </si>
  <si>
    <t>PL71</t>
  </si>
  <si>
    <t>PL72</t>
  </si>
  <si>
    <t>PL81</t>
  </si>
  <si>
    <t>PL82</t>
  </si>
  <si>
    <t>PL84</t>
  </si>
  <si>
    <t>PL91</t>
  </si>
  <si>
    <t>PL92</t>
  </si>
  <si>
    <t>PT11</t>
  </si>
  <si>
    <t>PT15</t>
  </si>
  <si>
    <t>PT16</t>
  </si>
  <si>
    <t>PT17</t>
  </si>
  <si>
    <t>PT18</t>
  </si>
  <si>
    <t>PT20</t>
  </si>
  <si>
    <t>PT30</t>
  </si>
  <si>
    <t>RO11</t>
  </si>
  <si>
    <t>RO12</t>
  </si>
  <si>
    <t>RO21</t>
  </si>
  <si>
    <t>RO22</t>
  </si>
  <si>
    <t>RO31</t>
  </si>
  <si>
    <t>RO32</t>
  </si>
  <si>
    <t>RO41</t>
  </si>
  <si>
    <t>RO42</t>
  </si>
  <si>
    <t>SI03</t>
  </si>
  <si>
    <t>SI04</t>
  </si>
  <si>
    <t>SK01</t>
  </si>
  <si>
    <t>SK02</t>
  </si>
  <si>
    <t>SK03</t>
  </si>
  <si>
    <t>SK04</t>
  </si>
  <si>
    <t>FI19</t>
  </si>
  <si>
    <t>FI1B</t>
  </si>
  <si>
    <t>FI1C</t>
  </si>
  <si>
    <t>FI1D</t>
  </si>
  <si>
    <t>FI20</t>
  </si>
  <si>
    <t>IS00</t>
  </si>
  <si>
    <t>NO01</t>
  </si>
  <si>
    <t>NO02</t>
  </si>
  <si>
    <t>NO03</t>
  </si>
  <si>
    <t>NO04</t>
  </si>
  <si>
    <t>NO05</t>
  </si>
  <si>
    <t>NO06</t>
  </si>
  <si>
    <t>NO07</t>
  </si>
  <si>
    <t>ME00</t>
  </si>
  <si>
    <t>MK00</t>
  </si>
  <si>
    <t>RS11</t>
  </si>
  <si>
    <t>RS12</t>
  </si>
  <si>
    <t>RS21</t>
  </si>
  <si>
    <t>RS22</t>
  </si>
  <si>
    <t>AL01</t>
  </si>
  <si>
    <t>AL02</t>
  </si>
  <si>
    <t>AL03</t>
  </si>
  <si>
    <t>BE</t>
  </si>
  <si>
    <t>BG</t>
  </si>
  <si>
    <t>HR</t>
  </si>
  <si>
    <t>CZ</t>
  </si>
  <si>
    <t>DK</t>
  </si>
  <si>
    <t>EE</t>
  </si>
  <si>
    <t>FI</t>
  </si>
  <si>
    <t>FR</t>
  </si>
  <si>
    <t>AT</t>
  </si>
  <si>
    <t>DE</t>
  </si>
  <si>
    <t>EL</t>
  </si>
  <si>
    <t>HU</t>
  </si>
  <si>
    <t>IE</t>
  </si>
  <si>
    <t>IT</t>
  </si>
  <si>
    <t>LV</t>
  </si>
  <si>
    <t>LT</t>
  </si>
  <si>
    <t>LU</t>
  </si>
  <si>
    <t>NL</t>
  </si>
  <si>
    <t>PL</t>
  </si>
  <si>
    <t>PT</t>
  </si>
  <si>
    <t>RO</t>
  </si>
  <si>
    <t>SK</t>
  </si>
  <si>
    <t>SI</t>
  </si>
  <si>
    <t>ES</t>
  </si>
  <si>
    <t>SE</t>
  </si>
  <si>
    <t>UK</t>
  </si>
  <si>
    <t>NO</t>
  </si>
  <si>
    <t>RS</t>
  </si>
  <si>
    <t>CH</t>
  </si>
  <si>
    <t>AL</t>
  </si>
  <si>
    <t>IS</t>
  </si>
  <si>
    <t>ME</t>
  </si>
  <si>
    <t>BA</t>
  </si>
  <si>
    <t>MK</t>
  </si>
  <si>
    <t>BA00</t>
  </si>
  <si>
    <t>NUTS2</t>
  </si>
  <si>
    <t>Quelle</t>
  </si>
  <si>
    <t>BA01</t>
  </si>
  <si>
    <t>Employee per sector:</t>
  </si>
  <si>
    <t>Albania  NUTS2 regions did not have any values except GHD total. However, they do have a subsector historical data in country resolution.</t>
  </si>
  <si>
    <t>For AL the values have been extracted.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</si>
</sst>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</cellXfs>
  <cellStyles count="3">
    <cellStyle name="Standard" xfId="0" builtinId="0"/>
    <cellStyle name="Standard 3" xfId="1" xr:uid="{00000000-0005-0000-0000-000001000000}"/>
    <cellStyle name="Standard 3 2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ployee_Nuts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_per_sector"/>
      <sheetName val="Employee_per_sector_orig"/>
      <sheetName val="Info"/>
      <sheetName val="Rohdaten Odyssee"/>
      <sheetName val="Rohdaten Eurostat"/>
      <sheetName val="Beschäftigte Sektor A Rohdaten"/>
      <sheetName val="Beschäftigte Detail"/>
      <sheetName val="Nuts0_GHD"/>
    </sheetNames>
    <sheetDataSet>
      <sheetData sheetId="0">
        <row r="205">
          <cell r="AB205">
            <v>129.74580579562786</v>
          </cell>
          <cell r="AC205">
            <v>114.56278596847991</v>
          </cell>
          <cell r="AD205">
            <v>119.94585663446873</v>
          </cell>
        </row>
        <row r="206">
          <cell r="AB206">
            <v>111.22775800711743</v>
          </cell>
          <cell r="AC206">
            <v>98.211743772241988</v>
          </cell>
          <cell r="AD206">
            <v>102.82651245551601</v>
          </cell>
        </row>
        <row r="207">
          <cell r="AB207">
            <v>37.036095577020845</v>
          </cell>
          <cell r="AC207">
            <v>32.702084392475854</v>
          </cell>
          <cell r="AD207">
            <v>34.238688357905438</v>
          </cell>
        </row>
        <row r="208">
          <cell r="AB208">
            <v>62.961362480935442</v>
          </cell>
          <cell r="AC208">
            <v>55.593543467208953</v>
          </cell>
          <cell r="AD208">
            <v>58.205770208439255</v>
          </cell>
        </row>
        <row r="209">
          <cell r="AB209">
            <v>50.536349771225218</v>
          </cell>
          <cell r="AC209">
            <v>44.62252160650737</v>
          </cell>
          <cell r="AD209">
            <v>46.719242501270969</v>
          </cell>
        </row>
        <row r="210">
          <cell r="AB210">
            <v>53.045246568378246</v>
          </cell>
          <cell r="AC210">
            <v>46.837824097610579</v>
          </cell>
          <cell r="AD210">
            <v>49.038637519064572</v>
          </cell>
        </row>
        <row r="211">
          <cell r="AB211">
            <v>50.058464667005595</v>
          </cell>
          <cell r="AC211">
            <v>44.20055922724962</v>
          </cell>
          <cell r="AD211">
            <v>46.27745297407219</v>
          </cell>
        </row>
      </sheetData>
      <sheetData sheetId="1">
        <row r="266">
          <cell r="AB266">
            <v>445.38891713268941</v>
          </cell>
          <cell r="AC266">
            <v>393.26893746822577</v>
          </cell>
          <cell r="AD266">
            <v>411.74783934926285</v>
          </cell>
          <cell r="AF266">
            <v>524.99034062023395</v>
          </cell>
          <cell r="AG266">
            <v>532.09761057447895</v>
          </cell>
        </row>
        <row r="267">
          <cell r="AF267">
            <v>152.93441789527196</v>
          </cell>
          <cell r="AG267">
            <v>155.00482968988305</v>
          </cell>
        </row>
        <row r="268">
          <cell r="AF268">
            <v>131.10676156583628</v>
          </cell>
          <cell r="AG268">
            <v>132.88167259786476</v>
          </cell>
        </row>
        <row r="269">
          <cell r="AF269">
            <v>43.655312658871381</v>
          </cell>
          <cell r="AG269">
            <v>44.246314184036606</v>
          </cell>
        </row>
        <row r="270">
          <cell r="AF270">
            <v>74.214031520081349</v>
          </cell>
          <cell r="AG270">
            <v>75.218734112862236</v>
          </cell>
        </row>
        <row r="271">
          <cell r="AF271">
            <v>59.568378240976102</v>
          </cell>
          <cell r="AG271">
            <v>60.374809354346723</v>
          </cell>
        </row>
        <row r="272">
          <cell r="AF272">
            <v>62.52567361464159</v>
          </cell>
          <cell r="AG272">
            <v>63.372140315200816</v>
          </cell>
        </row>
        <row r="273">
          <cell r="AF273">
            <v>59.005083884087441</v>
          </cell>
          <cell r="AG273">
            <v>59.803889171326894</v>
          </cell>
        </row>
        <row r="274">
          <cell r="AF274">
            <v>1108</v>
          </cell>
          <cell r="AG274">
            <v>1123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56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A107" sqref="AA107"/>
    </sheetView>
  </sheetViews>
  <sheetFormatPr baseColWidth="10" defaultRowHeight="15" x14ac:dyDescent="0.25"/>
  <cols>
    <col min="2" max="2" width="37.85546875" customWidth="1"/>
    <col min="3" max="3" width="11.5703125" bestFit="1" customWidth="1"/>
    <col min="4" max="4" width="24" customWidth="1"/>
    <col min="5" max="13" width="12.42578125" customWidth="1"/>
    <col min="14" max="14" width="12.28515625" customWidth="1"/>
  </cols>
  <sheetData>
    <row r="1" spans="1:25" x14ac:dyDescent="0.25">
      <c r="A1" t="s">
        <v>359</v>
      </c>
      <c r="B1" t="s">
        <v>1</v>
      </c>
      <c r="C1" t="s">
        <v>360</v>
      </c>
      <c r="D1" t="s">
        <v>2</v>
      </c>
      <c r="E1" s="2">
        <v>1999</v>
      </c>
      <c r="F1" s="2">
        <v>2000</v>
      </c>
      <c r="G1" s="2">
        <v>2001</v>
      </c>
      <c r="H1" s="2">
        <v>2002</v>
      </c>
      <c r="I1" s="2">
        <v>2003</v>
      </c>
      <c r="J1" s="2">
        <v>2004</v>
      </c>
      <c r="K1" s="2">
        <v>2005</v>
      </c>
      <c r="L1" s="2">
        <v>2006</v>
      </c>
      <c r="M1" s="2">
        <v>2007</v>
      </c>
      <c r="N1" s="2">
        <v>2008</v>
      </c>
      <c r="O1" s="2">
        <v>2009</v>
      </c>
      <c r="P1" s="2">
        <v>2010</v>
      </c>
      <c r="Q1" s="2">
        <v>2011</v>
      </c>
      <c r="R1" s="2">
        <v>2012</v>
      </c>
      <c r="S1" s="2">
        <v>2013</v>
      </c>
      <c r="T1" s="2">
        <v>2014</v>
      </c>
      <c r="U1" s="2">
        <v>2015</v>
      </c>
      <c r="V1" s="2">
        <v>2016</v>
      </c>
      <c r="W1" s="2">
        <v>2017</v>
      </c>
      <c r="X1" s="2">
        <v>2018</v>
      </c>
      <c r="Y1" s="2">
        <v>2019</v>
      </c>
    </row>
    <row r="2" spans="1:25" x14ac:dyDescent="0.25">
      <c r="A2" s="1" t="s">
        <v>3</v>
      </c>
      <c r="B2" s="1" t="s">
        <v>4</v>
      </c>
      <c r="C2" s="1"/>
      <c r="D2" s="1" t="s">
        <v>5</v>
      </c>
      <c r="E2" s="1"/>
      <c r="F2" s="1"/>
      <c r="G2" s="1"/>
      <c r="H2" s="1"/>
      <c r="I2" s="1"/>
      <c r="J2" s="1"/>
      <c r="K2" s="1"/>
      <c r="L2" s="1"/>
      <c r="M2" s="1"/>
      <c r="N2" s="1">
        <v>24.6</v>
      </c>
      <c r="O2" s="1">
        <v>20.3</v>
      </c>
      <c r="P2" s="1">
        <v>23.3</v>
      </c>
      <c r="Q2" s="1">
        <v>21.2</v>
      </c>
      <c r="R2" s="1">
        <v>19.7</v>
      </c>
      <c r="S2" s="1">
        <v>17</v>
      </c>
      <c r="T2" s="1">
        <v>18.399999999999999</v>
      </c>
      <c r="U2" s="1">
        <v>16.3</v>
      </c>
      <c r="V2" s="1">
        <v>16.5</v>
      </c>
      <c r="W2" s="1">
        <v>18.3</v>
      </c>
      <c r="X2" s="1">
        <v>15.6</v>
      </c>
      <c r="Y2" s="1">
        <v>16</v>
      </c>
    </row>
    <row r="3" spans="1:25" x14ac:dyDescent="0.25">
      <c r="A3" s="1" t="s">
        <v>3</v>
      </c>
      <c r="B3" s="1" t="s">
        <v>6</v>
      </c>
      <c r="C3" s="1"/>
      <c r="D3" s="1" t="s">
        <v>7</v>
      </c>
      <c r="E3" s="1"/>
      <c r="F3" s="1"/>
      <c r="G3" s="1"/>
      <c r="H3" s="1"/>
      <c r="I3" s="1"/>
      <c r="J3" s="1"/>
      <c r="K3" s="1"/>
      <c r="L3" s="1"/>
      <c r="M3" s="1"/>
      <c r="N3" s="1">
        <v>231.18717847439169</v>
      </c>
      <c r="O3" s="1">
        <v>225.86715916722636</v>
      </c>
      <c r="P3" s="1">
        <v>222.13806193318439</v>
      </c>
      <c r="Q3" s="1">
        <v>221.14083763364908</v>
      </c>
      <c r="R3" s="1">
        <v>213.79625016389141</v>
      </c>
      <c r="S3" s="1">
        <v>233.72206583351172</v>
      </c>
      <c r="T3" s="1">
        <v>236.0083693396387</v>
      </c>
      <c r="U3" s="1">
        <v>244.3289276780005</v>
      </c>
      <c r="V3" s="1">
        <v>256.08434130230319</v>
      </c>
      <c r="W3" s="1">
        <v>256.49122364154681</v>
      </c>
      <c r="X3" s="1">
        <v>266.77772543741588</v>
      </c>
      <c r="Y3" s="1">
        <v>259.64310496912668</v>
      </c>
    </row>
    <row r="4" spans="1:25" x14ac:dyDescent="0.25">
      <c r="A4" s="1" t="s">
        <v>3</v>
      </c>
      <c r="B4" s="1" t="s">
        <v>8</v>
      </c>
      <c r="C4" s="1"/>
      <c r="D4" s="1" t="s">
        <v>9</v>
      </c>
      <c r="E4" s="1"/>
      <c r="F4" s="1"/>
      <c r="G4" s="1"/>
      <c r="H4" s="1"/>
      <c r="I4" s="1"/>
      <c r="J4" s="1"/>
      <c r="K4" s="1"/>
      <c r="L4" s="1"/>
      <c r="M4" s="1"/>
      <c r="N4" s="1">
        <v>401.83547224915316</v>
      </c>
      <c r="O4" s="1">
        <v>412.41524513096039</v>
      </c>
      <c r="P4" s="1">
        <v>411.03277551967</v>
      </c>
      <c r="Q4" s="1">
        <v>427.47478598196858</v>
      </c>
      <c r="R4" s="1">
        <v>420.95888291595645</v>
      </c>
      <c r="S4" s="1">
        <v>417.38352471855671</v>
      </c>
      <c r="T4" s="1">
        <v>427.91850780798154</v>
      </c>
      <c r="U4" s="1">
        <v>428.1754271227129</v>
      </c>
      <c r="V4" s="1">
        <v>442.60587720641308</v>
      </c>
      <c r="W4" s="1">
        <v>445.27667399299281</v>
      </c>
      <c r="X4" s="1">
        <v>450.53770242695265</v>
      </c>
      <c r="Y4" s="1">
        <v>450.52425757130266</v>
      </c>
    </row>
    <row r="5" spans="1:25" x14ac:dyDescent="0.25">
      <c r="A5" s="1" t="s">
        <v>3</v>
      </c>
      <c r="B5" s="1" t="s">
        <v>10</v>
      </c>
      <c r="C5" s="1"/>
      <c r="D5" s="1" t="s">
        <v>11</v>
      </c>
      <c r="E5" s="1"/>
      <c r="F5" s="1"/>
      <c r="G5" s="1"/>
      <c r="H5" s="1"/>
      <c r="I5" s="1"/>
      <c r="J5" s="1"/>
      <c r="K5" s="1"/>
      <c r="L5" s="1"/>
      <c r="M5" s="1"/>
      <c r="N5" s="1">
        <v>64.377349276455178</v>
      </c>
      <c r="O5" s="1">
        <v>64.417595701813298</v>
      </c>
      <c r="P5" s="1">
        <v>61.029162547145617</v>
      </c>
      <c r="Q5" s="1">
        <v>62.184376384382382</v>
      </c>
      <c r="R5" s="1">
        <v>61.444866920152087</v>
      </c>
      <c r="S5" s="1">
        <v>61.894409447931565</v>
      </c>
      <c r="T5" s="1">
        <v>63.973122852379817</v>
      </c>
      <c r="U5" s="1">
        <v>66.595645199286551</v>
      </c>
      <c r="V5" s="1">
        <v>69.209781491283707</v>
      </c>
      <c r="W5" s="1">
        <v>69.232102365460364</v>
      </c>
      <c r="X5" s="1">
        <v>71.884572135631473</v>
      </c>
      <c r="Y5" s="1">
        <v>71.032637459570722</v>
      </c>
    </row>
    <row r="6" spans="1:25" x14ac:dyDescent="0.25">
      <c r="A6" s="1" t="s">
        <v>3</v>
      </c>
      <c r="B6" s="1" t="s">
        <v>12</v>
      </c>
      <c r="C6" s="1"/>
      <c r="D6" s="1" t="s">
        <v>13</v>
      </c>
      <c r="E6" s="1"/>
      <c r="F6" s="1"/>
      <c r="G6" s="1"/>
      <c r="H6" s="1"/>
      <c r="I6" s="1"/>
      <c r="J6" s="1"/>
      <c r="K6" s="1"/>
      <c r="L6" s="1"/>
      <c r="M6" s="1"/>
      <c r="N6" s="1">
        <v>114.67231855311704</v>
      </c>
      <c r="O6" s="1">
        <v>115.60717106500346</v>
      </c>
      <c r="P6" s="1">
        <v>114.34086711746805</v>
      </c>
      <c r="Q6" s="1">
        <v>115.24739189767195</v>
      </c>
      <c r="R6" s="1">
        <v>116.41111255849374</v>
      </c>
      <c r="S6" s="1">
        <v>118.33678712142319</v>
      </c>
      <c r="T6" s="1">
        <v>118.88628477327531</v>
      </c>
      <c r="U6" s="1">
        <v>117.38017930700266</v>
      </c>
      <c r="V6" s="1">
        <v>127.06930231684173</v>
      </c>
      <c r="W6" s="1">
        <v>124.38290876611897</v>
      </c>
      <c r="X6" s="1">
        <v>127.34058117150975</v>
      </c>
      <c r="Y6" s="1">
        <v>129.22679568191421</v>
      </c>
    </row>
    <row r="7" spans="1:25" x14ac:dyDescent="0.25">
      <c r="A7" s="1" t="s">
        <v>3</v>
      </c>
      <c r="B7" s="1" t="s">
        <v>14</v>
      </c>
      <c r="C7" s="1"/>
      <c r="D7" s="1" t="s">
        <v>15</v>
      </c>
      <c r="E7" s="1"/>
      <c r="F7" s="1"/>
      <c r="G7" s="1"/>
      <c r="H7" s="1"/>
      <c r="I7" s="1"/>
      <c r="J7" s="1"/>
      <c r="K7" s="1"/>
      <c r="L7" s="1"/>
      <c r="M7" s="1"/>
      <c r="N7" s="1">
        <v>179.74308443705078</v>
      </c>
      <c r="O7" s="1">
        <v>187.15975678555759</v>
      </c>
      <c r="P7" s="1">
        <v>187.88849521672745</v>
      </c>
      <c r="Q7" s="1">
        <v>197.80174348738211</v>
      </c>
      <c r="R7" s="1">
        <v>203.30608535326712</v>
      </c>
      <c r="S7" s="1">
        <v>203.64617741871297</v>
      </c>
      <c r="T7" s="1">
        <v>208.28295594895022</v>
      </c>
      <c r="U7" s="1">
        <v>214.13574993942331</v>
      </c>
      <c r="V7" s="1">
        <v>229.43340160469006</v>
      </c>
      <c r="W7" s="1">
        <v>229.8882305874472</v>
      </c>
      <c r="X7" s="1">
        <v>236.67245760381337</v>
      </c>
      <c r="Y7" s="1">
        <v>244.69143843312094</v>
      </c>
    </row>
    <row r="8" spans="1:25" x14ac:dyDescent="0.25">
      <c r="A8" s="1" t="s">
        <v>3</v>
      </c>
      <c r="B8" s="1" t="s">
        <v>16</v>
      </c>
      <c r="C8" s="1"/>
      <c r="D8" s="1" t="s">
        <v>17</v>
      </c>
      <c r="E8" s="1"/>
      <c r="F8" s="1"/>
      <c r="G8" s="1"/>
      <c r="H8" s="1"/>
      <c r="I8" s="1"/>
      <c r="J8" s="1"/>
      <c r="K8" s="1"/>
      <c r="L8" s="1"/>
      <c r="M8" s="1"/>
      <c r="N8" s="1">
        <v>96.584597009832137</v>
      </c>
      <c r="O8" s="1">
        <v>98.033072149438979</v>
      </c>
      <c r="P8" s="1">
        <v>95.470637665804531</v>
      </c>
      <c r="Q8" s="1">
        <v>100.75086461494591</v>
      </c>
      <c r="R8" s="1">
        <v>103.38280208823913</v>
      </c>
      <c r="S8" s="1">
        <v>107.11703545986391</v>
      </c>
      <c r="T8" s="1">
        <v>109.03075927777451</v>
      </c>
      <c r="U8" s="1">
        <v>110.88407075357401</v>
      </c>
      <c r="V8" s="1">
        <v>116.69729607846823</v>
      </c>
      <c r="W8" s="1">
        <v>118.02886064643381</v>
      </c>
      <c r="X8" s="1">
        <v>122.38696122467687</v>
      </c>
      <c r="Y8" s="1">
        <v>125.78176588496493</v>
      </c>
    </row>
    <row r="9" spans="1:25" x14ac:dyDescent="0.25">
      <c r="A9" s="1" t="s">
        <v>3</v>
      </c>
      <c r="B9" s="1" t="s">
        <v>18</v>
      </c>
      <c r="C9" s="1"/>
      <c r="D9" s="1" t="s">
        <v>19</v>
      </c>
      <c r="E9" s="1"/>
      <c r="F9" s="1"/>
      <c r="G9" s="1"/>
      <c r="H9" s="1"/>
      <c r="I9" s="1"/>
      <c r="J9" s="1"/>
      <c r="K9" s="1"/>
      <c r="L9" s="1"/>
      <c r="M9" s="1"/>
      <c r="N9" s="1">
        <v>108.32097482097483</v>
      </c>
      <c r="O9" s="1">
        <v>110.17320057439207</v>
      </c>
      <c r="P9" s="1">
        <v>99.469504877599846</v>
      </c>
      <c r="Q9" s="1">
        <v>102.84732802317163</v>
      </c>
      <c r="R9" s="1">
        <v>106.34140437000674</v>
      </c>
      <c r="S9" s="1">
        <v>108.51553713357832</v>
      </c>
      <c r="T9" s="1">
        <v>109.74945257881546</v>
      </c>
      <c r="U9" s="1">
        <v>119.48766518228884</v>
      </c>
      <c r="V9" s="1">
        <v>115.66933341261819</v>
      </c>
      <c r="W9" s="1">
        <v>119.34639883455129</v>
      </c>
      <c r="X9" s="1">
        <v>115.66367224781722</v>
      </c>
      <c r="Y9" s="1">
        <v>122.64917433564872</v>
      </c>
    </row>
    <row r="10" spans="1:25" x14ac:dyDescent="0.25">
      <c r="A10" s="1" t="s">
        <v>3</v>
      </c>
      <c r="B10" s="1" t="s">
        <v>20</v>
      </c>
      <c r="C10" s="1"/>
      <c r="D10" s="1" t="s">
        <v>21</v>
      </c>
      <c r="E10" s="1">
        <v>1022.1999999999999</v>
      </c>
      <c r="F10" s="1">
        <v>1010.3</v>
      </c>
      <c r="G10" s="1">
        <v>1050.5999999999999</v>
      </c>
      <c r="H10" s="1">
        <v>1080.7</v>
      </c>
      <c r="I10" s="1">
        <v>1085.2</v>
      </c>
      <c r="J10" s="1">
        <v>1061.3999999999999</v>
      </c>
      <c r="K10" s="1">
        <v>1113.5999999999999</v>
      </c>
      <c r="L10" s="1">
        <v>1131.9000000000001</v>
      </c>
      <c r="M10" s="1">
        <v>1150.7</v>
      </c>
      <c r="N10" s="1">
        <v>1221.3209748209752</v>
      </c>
      <c r="O10" s="1">
        <v>1233.9732005743922</v>
      </c>
      <c r="P10" s="1">
        <v>1214.6695048775998</v>
      </c>
      <c r="Q10" s="1">
        <v>1248.6473280231717</v>
      </c>
      <c r="R10" s="1">
        <v>1245.3414043700066</v>
      </c>
      <c r="S10" s="1">
        <v>1267.6155371335785</v>
      </c>
      <c r="T10" s="1">
        <v>1292.2494525788154</v>
      </c>
      <c r="U10" s="1">
        <v>1317.2876651822885</v>
      </c>
      <c r="V10" s="1">
        <v>1373.2693334126182</v>
      </c>
      <c r="W10" s="1">
        <v>1380.9463988345512</v>
      </c>
      <c r="X10" s="1">
        <v>1406.8636722478172</v>
      </c>
      <c r="Y10" s="1">
        <v>1419.549174335649</v>
      </c>
    </row>
    <row r="11" spans="1:25" x14ac:dyDescent="0.25">
      <c r="A11" s="1" t="s">
        <v>22</v>
      </c>
      <c r="B11" s="1" t="s">
        <v>4</v>
      </c>
      <c r="C11" s="1"/>
      <c r="D11" s="1" t="s">
        <v>5</v>
      </c>
      <c r="E11" s="1"/>
      <c r="F11" s="1"/>
      <c r="G11" s="1"/>
      <c r="H11" s="1"/>
      <c r="I11" s="1"/>
      <c r="J11" s="1"/>
      <c r="K11" s="1"/>
      <c r="L11" s="1"/>
      <c r="M11" s="1"/>
      <c r="N11" s="1">
        <v>11.1</v>
      </c>
      <c r="O11" s="1">
        <v>8</v>
      </c>
      <c r="P11" s="1">
        <v>6.2</v>
      </c>
      <c r="Q11" s="1"/>
      <c r="R11" s="1">
        <v>5.9</v>
      </c>
      <c r="S11" s="1">
        <v>6.4</v>
      </c>
      <c r="T11" s="1">
        <v>6.5</v>
      </c>
      <c r="U11" s="1">
        <v>8.1</v>
      </c>
      <c r="V11" s="1"/>
      <c r="W11" s="1"/>
      <c r="X11" s="1">
        <v>5.6</v>
      </c>
      <c r="Y11" s="1">
        <v>5.2</v>
      </c>
    </row>
    <row r="12" spans="1:25" x14ac:dyDescent="0.25">
      <c r="A12" s="1" t="s">
        <v>22</v>
      </c>
      <c r="B12" s="1" t="s">
        <v>6</v>
      </c>
      <c r="C12" s="1"/>
      <c r="D12" s="1" t="s">
        <v>7</v>
      </c>
      <c r="E12" s="1"/>
      <c r="F12" s="1"/>
      <c r="G12" s="1"/>
      <c r="H12" s="1"/>
      <c r="I12" s="1"/>
      <c r="J12" s="1"/>
      <c r="K12" s="1"/>
      <c r="L12" s="1"/>
      <c r="M12" s="1"/>
      <c r="N12" s="1">
        <v>152.63496714424218</v>
      </c>
      <c r="O12" s="1">
        <v>146.30031900604433</v>
      </c>
      <c r="P12" s="1">
        <v>148.13315512590475</v>
      </c>
      <c r="Q12" s="1">
        <v>151.57119167634491</v>
      </c>
      <c r="R12" s="1">
        <v>152.20835309963405</v>
      </c>
      <c r="S12" s="1">
        <v>166.11496185442701</v>
      </c>
      <c r="T12" s="1">
        <v>167.06419215459462</v>
      </c>
      <c r="U12" s="1">
        <v>169.25061530350109</v>
      </c>
      <c r="V12" s="1">
        <v>172.70229007633586</v>
      </c>
      <c r="W12" s="1">
        <v>173.96421996387616</v>
      </c>
      <c r="X12" s="1">
        <v>178.60750336473757</v>
      </c>
      <c r="Y12" s="1">
        <v>175.40821109259801</v>
      </c>
    </row>
    <row r="13" spans="1:25" x14ac:dyDescent="0.25">
      <c r="A13" s="1" t="s">
        <v>22</v>
      </c>
      <c r="B13" s="1" t="s">
        <v>8</v>
      </c>
      <c r="C13" s="1"/>
      <c r="D13" s="1" t="s">
        <v>9</v>
      </c>
      <c r="E13" s="1"/>
      <c r="F13" s="1"/>
      <c r="G13" s="1"/>
      <c r="H13" s="1"/>
      <c r="I13" s="1"/>
      <c r="J13" s="1"/>
      <c r="K13" s="1"/>
      <c r="L13" s="1"/>
      <c r="M13" s="1"/>
      <c r="N13" s="1">
        <v>301.16166110093718</v>
      </c>
      <c r="O13" s="1">
        <v>297.77464741437205</v>
      </c>
      <c r="P13" s="1">
        <v>292.16944108779768</v>
      </c>
      <c r="Q13" s="1">
        <v>292.40728200093389</v>
      </c>
      <c r="R13" s="1">
        <v>297.44709107596225</v>
      </c>
      <c r="S13" s="1">
        <v>293.3943801485255</v>
      </c>
      <c r="T13" s="1">
        <v>284.0508964719491</v>
      </c>
      <c r="U13" s="1">
        <v>282.21749997195519</v>
      </c>
      <c r="V13" s="1">
        <v>307.22290076335878</v>
      </c>
      <c r="W13" s="1">
        <v>306.57936369769112</v>
      </c>
      <c r="X13" s="1">
        <v>305.0658251204793</v>
      </c>
      <c r="Y13" s="1">
        <v>320.00396397573701</v>
      </c>
    </row>
    <row r="14" spans="1:25" x14ac:dyDescent="0.25">
      <c r="A14" s="1" t="s">
        <v>22</v>
      </c>
      <c r="B14" s="1" t="s">
        <v>10</v>
      </c>
      <c r="C14" s="1"/>
      <c r="D14" s="1" t="s">
        <v>11</v>
      </c>
      <c r="E14" s="1"/>
      <c r="F14" s="1"/>
      <c r="G14" s="1"/>
      <c r="H14" s="1"/>
      <c r="I14" s="1"/>
      <c r="J14" s="1"/>
      <c r="K14" s="1"/>
      <c r="L14" s="1"/>
      <c r="M14" s="1"/>
      <c r="N14" s="1">
        <v>42.503371754820648</v>
      </c>
      <c r="O14" s="1">
        <v>41.725033579583616</v>
      </c>
      <c r="P14" s="1">
        <v>40.697403786297549</v>
      </c>
      <c r="Q14" s="1">
        <v>42.621526322721238</v>
      </c>
      <c r="R14" s="1">
        <v>43.744555824403733</v>
      </c>
      <c r="S14" s="1">
        <v>43.990657997047521</v>
      </c>
      <c r="T14" s="1">
        <v>45.284911373456261</v>
      </c>
      <c r="U14" s="1">
        <v>46.131884724543717</v>
      </c>
      <c r="V14" s="1">
        <v>46.674809160305344</v>
      </c>
      <c r="W14" s="1">
        <v>46.956416338432753</v>
      </c>
      <c r="X14" s="1">
        <v>48.126671514783133</v>
      </c>
      <c r="Y14" s="1">
        <v>47.987824931664974</v>
      </c>
    </row>
    <row r="15" spans="1:25" x14ac:dyDescent="0.25">
      <c r="A15" s="1" t="s">
        <v>22</v>
      </c>
      <c r="B15" s="1" t="s">
        <v>12</v>
      </c>
      <c r="C15" s="1"/>
      <c r="D15" s="1" t="s">
        <v>13</v>
      </c>
      <c r="E15" s="1"/>
      <c r="F15" s="1"/>
      <c r="G15" s="1"/>
      <c r="H15" s="1"/>
      <c r="I15" s="1"/>
      <c r="J15" s="1"/>
      <c r="K15" s="1"/>
      <c r="L15" s="1"/>
      <c r="M15" s="1"/>
      <c r="N15" s="1">
        <v>88.482451425768318</v>
      </c>
      <c r="O15" s="1">
        <v>92.128069955494269</v>
      </c>
      <c r="P15" s="1">
        <v>89.902914628192761</v>
      </c>
      <c r="Q15" s="1">
        <v>91.601902356559435</v>
      </c>
      <c r="R15" s="1">
        <v>92.11638025191138</v>
      </c>
      <c r="S15" s="1">
        <v>95.971106777569958</v>
      </c>
      <c r="T15" s="1">
        <v>95.228949793173754</v>
      </c>
      <c r="U15" s="1">
        <v>94.217228010661515</v>
      </c>
      <c r="V15" s="1">
        <v>95.08715120539658</v>
      </c>
      <c r="W15" s="1">
        <v>95.545456913715782</v>
      </c>
      <c r="X15" s="1">
        <v>97.233330277752302</v>
      </c>
      <c r="Y15" s="1">
        <v>97.676527374542715</v>
      </c>
    </row>
    <row r="16" spans="1:25" x14ac:dyDescent="0.25">
      <c r="A16" s="1" t="s">
        <v>22</v>
      </c>
      <c r="B16" s="1" t="s">
        <v>14</v>
      </c>
      <c r="C16" s="1"/>
      <c r="D16" s="1" t="s">
        <v>15</v>
      </c>
      <c r="E16" s="1"/>
      <c r="F16" s="1"/>
      <c r="G16" s="1"/>
      <c r="H16" s="1"/>
      <c r="I16" s="1"/>
      <c r="J16" s="1"/>
      <c r="K16" s="1"/>
      <c r="L16" s="1"/>
      <c r="M16" s="1"/>
      <c r="N16" s="1">
        <v>138.69178663595451</v>
      </c>
      <c r="O16" s="1">
        <v>149.14876825675421</v>
      </c>
      <c r="P16" s="1">
        <v>147.73128603035119</v>
      </c>
      <c r="Q16" s="1">
        <v>157.21844715563066</v>
      </c>
      <c r="R16" s="1">
        <v>160.87657144002324</v>
      </c>
      <c r="S16" s="1">
        <v>165.15700242766746</v>
      </c>
      <c r="T16" s="1">
        <v>166.83646219294636</v>
      </c>
      <c r="U16" s="1">
        <v>171.87975769323964</v>
      </c>
      <c r="V16" s="1">
        <v>171.68716717713599</v>
      </c>
      <c r="W16" s="1">
        <v>176.58998529986417</v>
      </c>
      <c r="X16" s="1">
        <v>180.71577046475389</v>
      </c>
      <c r="Y16" s="1">
        <v>184.95088312225289</v>
      </c>
    </row>
    <row r="17" spans="1:25" x14ac:dyDescent="0.25">
      <c r="A17" s="1" t="s">
        <v>22</v>
      </c>
      <c r="B17" s="1" t="s">
        <v>16</v>
      </c>
      <c r="C17" s="1"/>
      <c r="D17" s="1" t="s">
        <v>17</v>
      </c>
      <c r="E17" s="1"/>
      <c r="F17" s="1"/>
      <c r="G17" s="1"/>
      <c r="H17" s="1"/>
      <c r="I17" s="1"/>
      <c r="J17" s="1"/>
      <c r="K17" s="1"/>
      <c r="L17" s="1"/>
      <c r="M17" s="1"/>
      <c r="N17" s="1">
        <v>74.525761938277128</v>
      </c>
      <c r="O17" s="1">
        <v>78.123161787751513</v>
      </c>
      <c r="P17" s="1">
        <v>75.065799341456071</v>
      </c>
      <c r="Q17" s="1">
        <v>80.079650487809829</v>
      </c>
      <c r="R17" s="1">
        <v>81.807048308065376</v>
      </c>
      <c r="S17" s="1">
        <v>86.871890794762621</v>
      </c>
      <c r="T17" s="1">
        <v>87.334588013879895</v>
      </c>
      <c r="U17" s="1">
        <v>89.003014296098854</v>
      </c>
      <c r="V17" s="1">
        <v>87.325681617467467</v>
      </c>
      <c r="W17" s="1">
        <v>90.664557786420048</v>
      </c>
      <c r="X17" s="1">
        <v>93.450899257493802</v>
      </c>
      <c r="Y17" s="1">
        <v>95.072589503204426</v>
      </c>
    </row>
    <row r="18" spans="1:25" x14ac:dyDescent="0.25">
      <c r="A18" s="1" t="s">
        <v>22</v>
      </c>
      <c r="B18" s="1" t="s">
        <v>18</v>
      </c>
      <c r="C18" s="1"/>
      <c r="D18" s="1" t="s">
        <v>19</v>
      </c>
      <c r="E18" s="1"/>
      <c r="F18" s="1"/>
      <c r="G18" s="1"/>
      <c r="H18" s="1"/>
      <c r="I18" s="1"/>
      <c r="J18" s="1"/>
      <c r="K18" s="1"/>
      <c r="L18" s="1"/>
      <c r="M18" s="1"/>
      <c r="N18" s="1">
        <v>75.113582813582809</v>
      </c>
      <c r="O18" s="1">
        <v>71.122756132584882</v>
      </c>
      <c r="P18" s="1">
        <v>73.954511319712864</v>
      </c>
      <c r="Q18" s="1">
        <v>72.760791696838041</v>
      </c>
      <c r="R18" s="1">
        <v>71.71574862835692</v>
      </c>
      <c r="S18" s="1">
        <v>73.622348517220757</v>
      </c>
      <c r="T18" s="1">
        <v>73.293468120060908</v>
      </c>
      <c r="U18" s="1">
        <v>74.043199015242024</v>
      </c>
      <c r="V18" s="1">
        <v>75.696365582446333</v>
      </c>
      <c r="W18" s="1">
        <v>78.83433336096931</v>
      </c>
      <c r="X18" s="1">
        <v>78.152895639161528</v>
      </c>
      <c r="Y18" s="1">
        <v>79.442527884536275</v>
      </c>
    </row>
    <row r="19" spans="1:25" x14ac:dyDescent="0.25">
      <c r="A19" s="1" t="s">
        <v>22</v>
      </c>
      <c r="B19" s="1" t="s">
        <v>20</v>
      </c>
      <c r="C19" s="1"/>
      <c r="D19" s="1" t="s">
        <v>21</v>
      </c>
      <c r="E19" s="1">
        <v>725.5</v>
      </c>
      <c r="F19" s="1">
        <v>740.8</v>
      </c>
      <c r="G19" s="1">
        <v>757.69999999999993</v>
      </c>
      <c r="H19" s="1">
        <v>779.6</v>
      </c>
      <c r="I19" s="1">
        <v>782.3</v>
      </c>
      <c r="J19" s="1">
        <v>769.19999999999993</v>
      </c>
      <c r="K19" s="1">
        <v>807.30000000000007</v>
      </c>
      <c r="L19" s="1">
        <v>816.9</v>
      </c>
      <c r="M19" s="1">
        <v>839.8</v>
      </c>
      <c r="N19" s="1">
        <v>884.21358281358266</v>
      </c>
      <c r="O19" s="1">
        <v>884.32275613258491</v>
      </c>
      <c r="P19" s="1">
        <v>873.85451131971286</v>
      </c>
      <c r="Q19" s="1">
        <v>888.26079169683806</v>
      </c>
      <c r="R19" s="1">
        <v>905.81574862835703</v>
      </c>
      <c r="S19" s="1">
        <v>931.52234851722073</v>
      </c>
      <c r="T19" s="1">
        <v>925.59346812006083</v>
      </c>
      <c r="U19" s="1">
        <v>934.84319901524213</v>
      </c>
      <c r="V19" s="1">
        <v>956.39636558244638</v>
      </c>
      <c r="W19" s="1">
        <v>969.13433336096909</v>
      </c>
      <c r="X19" s="1">
        <v>986.95289563916151</v>
      </c>
      <c r="Y19" s="1">
        <v>1005.7425278845362</v>
      </c>
    </row>
    <row r="20" spans="1:25" x14ac:dyDescent="0.25">
      <c r="A20" s="1" t="s">
        <v>23</v>
      </c>
      <c r="B20" s="1" t="s">
        <v>4</v>
      </c>
      <c r="C20" s="1"/>
      <c r="D20" s="1" t="s">
        <v>5</v>
      </c>
      <c r="E20" s="1"/>
      <c r="F20" s="1"/>
      <c r="G20" s="1"/>
      <c r="H20" s="1"/>
      <c r="I20" s="1"/>
      <c r="J20" s="1"/>
      <c r="K20" s="1"/>
      <c r="L20" s="1"/>
      <c r="M20" s="1"/>
      <c r="N20" s="1">
        <v>18.7</v>
      </c>
      <c r="O20" s="1">
        <v>14.2</v>
      </c>
      <c r="P20" s="1">
        <v>13</v>
      </c>
      <c r="Q20" s="1">
        <v>14</v>
      </c>
      <c r="R20" s="1">
        <v>12</v>
      </c>
      <c r="S20" s="1">
        <v>11.2</v>
      </c>
      <c r="T20" s="1">
        <v>8.5</v>
      </c>
      <c r="U20" s="1">
        <v>9.6999999999999993</v>
      </c>
      <c r="V20" s="1">
        <v>15.8</v>
      </c>
      <c r="W20" s="1">
        <v>15.3</v>
      </c>
      <c r="X20" s="1">
        <v>11.9</v>
      </c>
      <c r="Y20" s="1">
        <v>12.4</v>
      </c>
    </row>
    <row r="21" spans="1:25" x14ac:dyDescent="0.25">
      <c r="A21" s="1" t="s">
        <v>23</v>
      </c>
      <c r="B21" s="1" t="s">
        <v>6</v>
      </c>
      <c r="C21" s="1"/>
      <c r="D21" s="1" t="s">
        <v>7</v>
      </c>
      <c r="E21" s="1"/>
      <c r="F21" s="1"/>
      <c r="G21" s="1"/>
      <c r="H21" s="1"/>
      <c r="I21" s="1"/>
      <c r="J21" s="1"/>
      <c r="K21" s="1"/>
      <c r="L21" s="1"/>
      <c r="M21" s="1"/>
      <c r="N21" s="1">
        <v>137.57351430931092</v>
      </c>
      <c r="O21" s="1">
        <v>140.00586083661136</v>
      </c>
      <c r="P21" s="1">
        <v>145.78966641034089</v>
      </c>
      <c r="Q21" s="1">
        <v>146.85564349085863</v>
      </c>
      <c r="R21" s="1">
        <v>145.34500756880459</v>
      </c>
      <c r="S21" s="1">
        <v>156.31411667925036</v>
      </c>
      <c r="T21" s="1">
        <v>152.7550233048685</v>
      </c>
      <c r="U21" s="1">
        <v>148.79718205579798</v>
      </c>
      <c r="V21" s="1">
        <v>154.70215883986964</v>
      </c>
      <c r="W21" s="1">
        <v>151.10491589232478</v>
      </c>
      <c r="X21" s="1">
        <v>152.56695827725437</v>
      </c>
      <c r="Y21" s="1">
        <v>143.39408235050689</v>
      </c>
    </row>
    <row r="22" spans="1:25" x14ac:dyDescent="0.25">
      <c r="A22" s="1" t="s">
        <v>23</v>
      </c>
      <c r="B22" s="1" t="s">
        <v>8</v>
      </c>
      <c r="C22" s="1"/>
      <c r="D22" s="1" t="s">
        <v>9</v>
      </c>
      <c r="E22" s="1"/>
      <c r="F22" s="1"/>
      <c r="G22" s="1"/>
      <c r="H22" s="1"/>
      <c r="I22" s="1"/>
      <c r="J22" s="1"/>
      <c r="K22" s="1"/>
      <c r="L22" s="1"/>
      <c r="M22" s="1"/>
      <c r="N22" s="1">
        <v>188.21718912707817</v>
      </c>
      <c r="O22" s="1">
        <v>182.26429290991075</v>
      </c>
      <c r="P22" s="1">
        <v>186.75676883078842</v>
      </c>
      <c r="Q22" s="1">
        <v>187.34883322757145</v>
      </c>
      <c r="R22" s="1">
        <v>187.48295648235342</v>
      </c>
      <c r="S22" s="1">
        <v>190.69069067715438</v>
      </c>
      <c r="T22" s="1">
        <v>192.03875072296125</v>
      </c>
      <c r="U22" s="1">
        <v>195.44583422141955</v>
      </c>
      <c r="V22" s="1">
        <v>199.58777751044423</v>
      </c>
      <c r="W22" s="1">
        <v>197.90885034709373</v>
      </c>
      <c r="X22" s="1">
        <v>195.8231233447662</v>
      </c>
      <c r="Y22" s="1">
        <v>197.87645354852063</v>
      </c>
    </row>
    <row r="23" spans="1:25" x14ac:dyDescent="0.25">
      <c r="A23" s="1" t="s">
        <v>23</v>
      </c>
      <c r="B23" s="1" t="s">
        <v>10</v>
      </c>
      <c r="C23" s="1"/>
      <c r="D23" s="1" t="s">
        <v>11</v>
      </c>
      <c r="E23" s="1"/>
      <c r="F23" s="1"/>
      <c r="G23" s="1"/>
      <c r="H23" s="1"/>
      <c r="I23" s="1"/>
      <c r="J23" s="1"/>
      <c r="K23" s="1"/>
      <c r="L23" s="1"/>
      <c r="M23" s="1"/>
      <c r="N23" s="1">
        <v>38.309296563610907</v>
      </c>
      <c r="O23" s="1">
        <v>39.929846253477884</v>
      </c>
      <c r="P23" s="1">
        <v>40.053564758870692</v>
      </c>
      <c r="Q23" s="1">
        <v>41.295523281569913</v>
      </c>
      <c r="R23" s="1">
        <v>41.772035948842031</v>
      </c>
      <c r="S23" s="1">
        <v>41.395192643595259</v>
      </c>
      <c r="T23" s="1">
        <v>41.406225972170247</v>
      </c>
      <c r="U23" s="1">
        <v>40.556983722782505</v>
      </c>
      <c r="V23" s="1">
        <v>41.810063649686121</v>
      </c>
      <c r="W23" s="1">
        <v>40.786233760581467</v>
      </c>
      <c r="X23" s="1">
        <v>41.109918377979419</v>
      </c>
      <c r="Y23" s="1">
        <v>39.229464100972478</v>
      </c>
    </row>
    <row r="24" spans="1:25" x14ac:dyDescent="0.25">
      <c r="A24" s="1" t="s">
        <v>23</v>
      </c>
      <c r="B24" s="1" t="s">
        <v>12</v>
      </c>
      <c r="C24" s="1"/>
      <c r="D24" s="1" t="s">
        <v>13</v>
      </c>
      <c r="E24" s="1"/>
      <c r="F24" s="1"/>
      <c r="G24" s="1"/>
      <c r="H24" s="1"/>
      <c r="I24" s="1"/>
      <c r="J24" s="1"/>
      <c r="K24" s="1"/>
      <c r="L24" s="1"/>
      <c r="M24" s="1"/>
      <c r="N24" s="1">
        <v>76.282020602725694</v>
      </c>
      <c r="O24" s="1">
        <v>76.494565285526235</v>
      </c>
      <c r="P24" s="1">
        <v>76.505166557601839</v>
      </c>
      <c r="Q24" s="1">
        <v>76.868729250259676</v>
      </c>
      <c r="R24" s="1">
        <v>77.561551950459418</v>
      </c>
      <c r="S24" s="1">
        <v>75.232522784255991</v>
      </c>
      <c r="T24" s="1">
        <v>78.05830343664843</v>
      </c>
      <c r="U24" s="1">
        <v>74.768839350617895</v>
      </c>
      <c r="V24" s="1">
        <v>77.390897987560834</v>
      </c>
      <c r="W24" s="1">
        <v>77.716274352914908</v>
      </c>
      <c r="X24" s="1">
        <v>78.514474287285722</v>
      </c>
      <c r="Y24" s="1">
        <v>79.004975146737621</v>
      </c>
    </row>
    <row r="25" spans="1:25" x14ac:dyDescent="0.25">
      <c r="A25" s="1" t="s">
        <v>23</v>
      </c>
      <c r="B25" s="1" t="s">
        <v>14</v>
      </c>
      <c r="C25" s="1"/>
      <c r="D25" s="1" t="s">
        <v>15</v>
      </c>
      <c r="E25" s="1"/>
      <c r="F25" s="1"/>
      <c r="G25" s="1"/>
      <c r="H25" s="1"/>
      <c r="I25" s="1"/>
      <c r="J25" s="1"/>
      <c r="K25" s="1"/>
      <c r="L25" s="1"/>
      <c r="M25" s="1"/>
      <c r="N25" s="1">
        <v>119.56822573421205</v>
      </c>
      <c r="O25" s="1">
        <v>123.83924026828811</v>
      </c>
      <c r="P25" s="1">
        <v>125.71568664111435</v>
      </c>
      <c r="Q25" s="1">
        <v>131.93156404668309</v>
      </c>
      <c r="R25" s="1">
        <v>135.45730432778538</v>
      </c>
      <c r="S25" s="1">
        <v>129.46790305249337</v>
      </c>
      <c r="T25" s="1">
        <v>136.75432962810484</v>
      </c>
      <c r="U25" s="1">
        <v>136.40021322994912</v>
      </c>
      <c r="V25" s="1">
        <v>139.73522050395536</v>
      </c>
      <c r="W25" s="1">
        <v>143.63755419512106</v>
      </c>
      <c r="X25" s="1">
        <v>145.92530846090384</v>
      </c>
      <c r="Y25" s="1">
        <v>149.59622661860806</v>
      </c>
    </row>
    <row r="26" spans="1:25" x14ac:dyDescent="0.25">
      <c r="A26" s="1" t="s">
        <v>23</v>
      </c>
      <c r="B26" s="1" t="s">
        <v>16</v>
      </c>
      <c r="C26" s="1"/>
      <c r="D26" s="1" t="s">
        <v>17</v>
      </c>
      <c r="E26" s="1"/>
      <c r="F26" s="1"/>
      <c r="G26" s="1"/>
      <c r="H26" s="1"/>
      <c r="I26" s="1"/>
      <c r="J26" s="1"/>
      <c r="K26" s="1"/>
      <c r="L26" s="1"/>
      <c r="M26" s="1"/>
      <c r="N26" s="1">
        <v>64.249753663062251</v>
      </c>
      <c r="O26" s="1">
        <v>64.866194446185673</v>
      </c>
      <c r="P26" s="1">
        <v>63.879146801283859</v>
      </c>
      <c r="Q26" s="1">
        <v>67.199706703057203</v>
      </c>
      <c r="R26" s="1">
        <v>68.881143721755151</v>
      </c>
      <c r="S26" s="1">
        <v>68.099574163250693</v>
      </c>
      <c r="T26" s="1">
        <v>71.58736693524672</v>
      </c>
      <c r="U26" s="1">
        <v>70.630947419432999</v>
      </c>
      <c r="V26" s="1">
        <v>71.073881508483822</v>
      </c>
      <c r="W26" s="1">
        <v>73.746171451964045</v>
      </c>
      <c r="X26" s="1">
        <v>75.46021725181042</v>
      </c>
      <c r="Y26" s="1">
        <v>76.898798234654365</v>
      </c>
    </row>
    <row r="27" spans="1:25" x14ac:dyDescent="0.25">
      <c r="A27" s="1" t="s">
        <v>23</v>
      </c>
      <c r="B27" s="1" t="s">
        <v>18</v>
      </c>
      <c r="C27" s="1"/>
      <c r="D27" s="1" t="s">
        <v>19</v>
      </c>
      <c r="E27" s="1"/>
      <c r="F27" s="1"/>
      <c r="G27" s="1"/>
      <c r="H27" s="1"/>
      <c r="I27" s="1"/>
      <c r="J27" s="1"/>
      <c r="K27" s="1"/>
      <c r="L27" s="1"/>
      <c r="M27" s="1"/>
      <c r="N27" s="1">
        <v>58.97633402633403</v>
      </c>
      <c r="O27" s="1">
        <v>60.337222743078222</v>
      </c>
      <c r="P27" s="1">
        <v>54.580305540217189</v>
      </c>
      <c r="Q27" s="1">
        <v>57.772850591358917</v>
      </c>
      <c r="R27" s="1">
        <v>58.711367792857835</v>
      </c>
      <c r="S27" s="1">
        <v>61.099615417485687</v>
      </c>
      <c r="T27" s="1">
        <v>59.462684222518014</v>
      </c>
      <c r="U27" s="1">
        <v>65.61443828970711</v>
      </c>
      <c r="V27" s="1">
        <v>61.997464470476309</v>
      </c>
      <c r="W27" s="1">
        <v>67.659733983963235</v>
      </c>
      <c r="X27" s="1">
        <v>66.972298483545231</v>
      </c>
      <c r="Y27" s="1">
        <v>65.604269948168266</v>
      </c>
    </row>
    <row r="28" spans="1:25" x14ac:dyDescent="0.25">
      <c r="A28" s="1" t="s">
        <v>23</v>
      </c>
      <c r="B28" s="1" t="s">
        <v>20</v>
      </c>
      <c r="C28" s="1"/>
      <c r="D28" s="1" t="s">
        <v>21</v>
      </c>
      <c r="E28" s="1">
        <v>565.70000000000005</v>
      </c>
      <c r="F28" s="1">
        <v>581.5</v>
      </c>
      <c r="G28" s="1">
        <v>589.79999999999995</v>
      </c>
      <c r="H28" s="1">
        <v>602.80000000000007</v>
      </c>
      <c r="I28" s="1">
        <v>612.4</v>
      </c>
      <c r="J28" s="1">
        <v>601.29999999999995</v>
      </c>
      <c r="K28" s="1">
        <v>635.6</v>
      </c>
      <c r="L28" s="1">
        <v>650.80000000000007</v>
      </c>
      <c r="M28" s="1">
        <v>679.7</v>
      </c>
      <c r="N28" s="1">
        <v>701.87633402633412</v>
      </c>
      <c r="O28" s="1">
        <v>701.93722274307822</v>
      </c>
      <c r="P28" s="1">
        <v>706.28030554021723</v>
      </c>
      <c r="Q28" s="1">
        <v>723.27285059135897</v>
      </c>
      <c r="R28" s="1">
        <v>727.2113677928578</v>
      </c>
      <c r="S28" s="1">
        <v>733.49961541748576</v>
      </c>
      <c r="T28" s="1">
        <v>740.56268422251787</v>
      </c>
      <c r="U28" s="1">
        <v>741.91443828970716</v>
      </c>
      <c r="V28" s="1">
        <v>762.09746447047633</v>
      </c>
      <c r="W28" s="1">
        <v>767.85973398396322</v>
      </c>
      <c r="X28" s="1">
        <v>768.27229848354523</v>
      </c>
      <c r="Y28" s="1">
        <v>764.00426994816826</v>
      </c>
    </row>
    <row r="29" spans="1:25" x14ac:dyDescent="0.25">
      <c r="A29" s="1" t="s">
        <v>24</v>
      </c>
      <c r="B29" s="1" t="s">
        <v>4</v>
      </c>
      <c r="C29" s="1"/>
      <c r="D29" s="1" t="s">
        <v>5</v>
      </c>
      <c r="E29" s="1"/>
      <c r="F29" s="1"/>
      <c r="G29" s="1"/>
      <c r="H29" s="1"/>
      <c r="I29" s="1"/>
      <c r="J29" s="1"/>
      <c r="K29" s="1"/>
      <c r="L29" s="1"/>
      <c r="M29" s="1"/>
      <c r="N29" s="1">
        <v>19.100000000000001</v>
      </c>
      <c r="O29" s="1">
        <v>17.600000000000001</v>
      </c>
      <c r="P29" s="1">
        <v>18.899999999999999</v>
      </c>
      <c r="Q29" s="1">
        <v>18.2</v>
      </c>
      <c r="R29" s="1">
        <v>18.600000000000001</v>
      </c>
      <c r="S29" s="1">
        <v>17.7</v>
      </c>
      <c r="T29" s="1">
        <v>15.1</v>
      </c>
      <c r="U29" s="1">
        <v>10.9</v>
      </c>
      <c r="V29" s="1">
        <v>15.9</v>
      </c>
      <c r="W29" s="1">
        <v>15</v>
      </c>
      <c r="X29" s="1">
        <v>16.100000000000001</v>
      </c>
      <c r="Y29" s="1">
        <v>12.9</v>
      </c>
    </row>
    <row r="30" spans="1:25" x14ac:dyDescent="0.25">
      <c r="A30" s="1" t="s">
        <v>24</v>
      </c>
      <c r="B30" s="1" t="s">
        <v>6</v>
      </c>
      <c r="C30" s="1"/>
      <c r="D30" s="1" t="s">
        <v>7</v>
      </c>
      <c r="E30" s="1"/>
      <c r="F30" s="1"/>
      <c r="G30" s="1"/>
      <c r="H30" s="1"/>
      <c r="I30" s="1"/>
      <c r="J30" s="1"/>
      <c r="K30" s="1"/>
      <c r="L30" s="1"/>
      <c r="M30" s="1"/>
      <c r="N30" s="1">
        <v>101.81787018085629</v>
      </c>
      <c r="O30" s="1">
        <v>97.96132471457355</v>
      </c>
      <c r="P30" s="1">
        <v>100.46166099088212</v>
      </c>
      <c r="Q30" s="1">
        <v>99.883884292573143</v>
      </c>
      <c r="R30" s="1">
        <v>95.783149576266112</v>
      </c>
      <c r="S30" s="1">
        <v>101.3794430859036</v>
      </c>
      <c r="T30" s="1">
        <v>100.22612640197781</v>
      </c>
      <c r="U30" s="1">
        <v>106.16011576904525</v>
      </c>
      <c r="V30" s="1">
        <v>109.91832717251033</v>
      </c>
      <c r="W30" s="1">
        <v>112.5759275781777</v>
      </c>
      <c r="X30" s="1">
        <v>109.4928331090175</v>
      </c>
      <c r="Y30" s="1">
        <v>109.85836954272706</v>
      </c>
    </row>
    <row r="31" spans="1:25" x14ac:dyDescent="0.25">
      <c r="A31" s="1" t="s">
        <v>24</v>
      </c>
      <c r="B31" s="1" t="s">
        <v>8</v>
      </c>
      <c r="C31" s="1"/>
      <c r="D31" s="1" t="s">
        <v>9</v>
      </c>
      <c r="E31" s="1"/>
      <c r="F31" s="1"/>
      <c r="G31" s="1"/>
      <c r="H31" s="1"/>
      <c r="I31" s="1"/>
      <c r="J31" s="1"/>
      <c r="K31" s="1"/>
      <c r="L31" s="1"/>
      <c r="M31" s="1"/>
      <c r="N31" s="1">
        <v>153.02949956312017</v>
      </c>
      <c r="O31" s="1">
        <v>149.89998321020818</v>
      </c>
      <c r="P31" s="1">
        <v>147.03797649126665</v>
      </c>
      <c r="Q31" s="1">
        <v>147.32896038122146</v>
      </c>
      <c r="R31" s="1">
        <v>147.18885180638165</v>
      </c>
      <c r="S31" s="1">
        <v>149.67319555099789</v>
      </c>
      <c r="T31" s="1">
        <v>145.40628494312705</v>
      </c>
      <c r="U31" s="1">
        <v>149.40429534568051</v>
      </c>
      <c r="V31" s="1">
        <v>156.27496226951592</v>
      </c>
      <c r="W31" s="1">
        <v>160.13758187713535</v>
      </c>
      <c r="X31" s="1">
        <v>150.40378370164547</v>
      </c>
      <c r="Y31" s="1">
        <v>164.5867990895924</v>
      </c>
    </row>
    <row r="32" spans="1:25" x14ac:dyDescent="0.25">
      <c r="A32" s="1" t="s">
        <v>24</v>
      </c>
      <c r="B32" s="1" t="s">
        <v>10</v>
      </c>
      <c r="C32" s="1"/>
      <c r="D32" s="1" t="s">
        <v>11</v>
      </c>
      <c r="E32" s="1"/>
      <c r="F32" s="1"/>
      <c r="G32" s="1"/>
      <c r="H32" s="1"/>
      <c r="I32" s="1"/>
      <c r="J32" s="1"/>
      <c r="K32" s="1"/>
      <c r="L32" s="1"/>
      <c r="M32" s="1"/>
      <c r="N32" s="1">
        <v>28.352630256023559</v>
      </c>
      <c r="O32" s="1">
        <v>27.93869207521827</v>
      </c>
      <c r="P32" s="1">
        <v>27.600362517851252</v>
      </c>
      <c r="Q32" s="1">
        <v>28.087155326205387</v>
      </c>
      <c r="R32" s="1">
        <v>27.527998617352228</v>
      </c>
      <c r="S32" s="1">
        <v>26.847361363098521</v>
      </c>
      <c r="T32" s="1">
        <v>27.167588654895159</v>
      </c>
      <c r="U32" s="1">
        <v>28.935588885274228</v>
      </c>
      <c r="V32" s="1">
        <v>29.706710557973707</v>
      </c>
      <c r="W32" s="1">
        <v>30.386490544686964</v>
      </c>
      <c r="X32" s="1">
        <v>29.503383189337033</v>
      </c>
      <c r="Y32" s="1">
        <v>30.054831367680528</v>
      </c>
    </row>
    <row r="33" spans="1:25" x14ac:dyDescent="0.25">
      <c r="A33" s="1" t="s">
        <v>24</v>
      </c>
      <c r="B33" s="1" t="s">
        <v>12</v>
      </c>
      <c r="C33" s="1"/>
      <c r="D33" s="1" t="s">
        <v>13</v>
      </c>
      <c r="E33" s="1"/>
      <c r="F33" s="1"/>
      <c r="G33" s="1"/>
      <c r="H33" s="1"/>
      <c r="I33" s="1"/>
      <c r="J33" s="1"/>
      <c r="K33" s="1"/>
      <c r="L33" s="1"/>
      <c r="M33" s="1"/>
      <c r="N33" s="1">
        <v>59.858363725552913</v>
      </c>
      <c r="O33" s="1">
        <v>62.274421738857903</v>
      </c>
      <c r="P33" s="1">
        <v>61.669891869994714</v>
      </c>
      <c r="Q33" s="1">
        <v>62.553320976841754</v>
      </c>
      <c r="R33" s="1">
        <v>63.034237502129315</v>
      </c>
      <c r="S33" s="1">
        <v>64.97354240458472</v>
      </c>
      <c r="T33" s="1">
        <v>66.311400929247782</v>
      </c>
      <c r="U33" s="1">
        <v>62.961836685243526</v>
      </c>
      <c r="V33" s="1">
        <v>63.910595839831643</v>
      </c>
      <c r="W33" s="1">
        <v>63.574071937626762</v>
      </c>
      <c r="X33" s="1">
        <v>62.178018150151253</v>
      </c>
      <c r="Y33" s="1">
        <v>62.816066982463397</v>
      </c>
    </row>
    <row r="34" spans="1:25" x14ac:dyDescent="0.25">
      <c r="A34" s="1" t="s">
        <v>24</v>
      </c>
      <c r="B34" s="1" t="s">
        <v>14</v>
      </c>
      <c r="C34" s="1"/>
      <c r="D34" s="1" t="s">
        <v>15</v>
      </c>
      <c r="E34" s="1"/>
      <c r="F34" s="1"/>
      <c r="G34" s="1"/>
      <c r="H34" s="1"/>
      <c r="I34" s="1"/>
      <c r="J34" s="1"/>
      <c r="K34" s="1"/>
      <c r="L34" s="1"/>
      <c r="M34" s="1"/>
      <c r="N34" s="1">
        <v>93.824970674174068</v>
      </c>
      <c r="O34" s="1">
        <v>100.81784303892685</v>
      </c>
      <c r="P34" s="1">
        <v>101.3378984762083</v>
      </c>
      <c r="Q34" s="1">
        <v>107.36170030755441</v>
      </c>
      <c r="R34" s="1">
        <v>110.08608876018316</v>
      </c>
      <c r="S34" s="1">
        <v>111.81318899988062</v>
      </c>
      <c r="T34" s="1">
        <v>116.17433100041171</v>
      </c>
      <c r="U34" s="1">
        <v>114.86078992003877</v>
      </c>
      <c r="V34" s="1">
        <v>115.39549784851275</v>
      </c>
      <c r="W34" s="1">
        <v>117.499510615731</v>
      </c>
      <c r="X34" s="1">
        <v>115.562723439362</v>
      </c>
      <c r="Y34" s="1">
        <v>118.9424662705725</v>
      </c>
    </row>
    <row r="35" spans="1:25" x14ac:dyDescent="0.25">
      <c r="A35" s="1" t="s">
        <v>24</v>
      </c>
      <c r="B35" s="1" t="s">
        <v>16</v>
      </c>
      <c r="C35" s="1"/>
      <c r="D35" s="1" t="s">
        <v>17</v>
      </c>
      <c r="E35" s="1"/>
      <c r="F35" s="1"/>
      <c r="G35" s="1"/>
      <c r="H35" s="1"/>
      <c r="I35" s="1"/>
      <c r="J35" s="1"/>
      <c r="K35" s="1"/>
      <c r="L35" s="1"/>
      <c r="M35" s="1"/>
      <c r="N35" s="1">
        <v>50.416665600272992</v>
      </c>
      <c r="O35" s="1">
        <v>52.807735222215257</v>
      </c>
      <c r="P35" s="1">
        <v>51.492209653797019</v>
      </c>
      <c r="Q35" s="1">
        <v>54.684978715603798</v>
      </c>
      <c r="R35" s="1">
        <v>55.979673737687506</v>
      </c>
      <c r="S35" s="1">
        <v>58.813268595534687</v>
      </c>
      <c r="T35" s="1">
        <v>60.814268070340532</v>
      </c>
      <c r="U35" s="1">
        <v>59.477373394717709</v>
      </c>
      <c r="V35" s="1">
        <v>58.693906311655617</v>
      </c>
      <c r="W35" s="1">
        <v>60.326417446642225</v>
      </c>
      <c r="X35" s="1">
        <v>59.759258410486751</v>
      </c>
      <c r="Y35" s="1">
        <v>61.141466746964142</v>
      </c>
    </row>
    <row r="36" spans="1:25" x14ac:dyDescent="0.25">
      <c r="A36" s="1" t="s">
        <v>24</v>
      </c>
      <c r="B36" s="1" t="s">
        <v>18</v>
      </c>
      <c r="C36" s="1"/>
      <c r="D36" s="1" t="s">
        <v>19</v>
      </c>
      <c r="E36" s="1"/>
      <c r="F36" s="1"/>
      <c r="G36" s="1"/>
      <c r="H36" s="1"/>
      <c r="I36" s="1"/>
      <c r="J36" s="1"/>
      <c r="K36" s="1"/>
      <c r="L36" s="1"/>
      <c r="M36" s="1"/>
      <c r="N36" s="1">
        <v>46.287710787710786</v>
      </c>
      <c r="O36" s="1">
        <v>41.537076771536732</v>
      </c>
      <c r="P36" s="1">
        <v>42.172232652309958</v>
      </c>
      <c r="Q36" s="1">
        <v>45.272346125995654</v>
      </c>
      <c r="R36" s="1">
        <v>42.647583983059008</v>
      </c>
      <c r="S36" s="1">
        <v>48.590240150414488</v>
      </c>
      <c r="T36" s="1">
        <v>45.824978714729411</v>
      </c>
      <c r="U36" s="1">
        <v>45.15769161145505</v>
      </c>
      <c r="V36" s="1">
        <v>48.054726764583457</v>
      </c>
      <c r="W36" s="1">
        <v>47.288319456123943</v>
      </c>
      <c r="X36" s="1">
        <v>49.031635815197539</v>
      </c>
      <c r="Y36" s="1">
        <v>47.705603939682426</v>
      </c>
    </row>
    <row r="37" spans="1:25" x14ac:dyDescent="0.25">
      <c r="A37" s="1" t="s">
        <v>24</v>
      </c>
      <c r="B37" s="1" t="s">
        <v>20</v>
      </c>
      <c r="C37" s="1"/>
      <c r="D37" s="1" t="s">
        <v>21</v>
      </c>
      <c r="E37" s="1">
        <v>454.4</v>
      </c>
      <c r="F37" s="1">
        <v>483.4</v>
      </c>
      <c r="G37" s="1">
        <v>475</v>
      </c>
      <c r="H37" s="1">
        <v>485.09999999999997</v>
      </c>
      <c r="I37" s="1">
        <v>477.3</v>
      </c>
      <c r="J37" s="1">
        <v>472.1</v>
      </c>
      <c r="K37" s="1">
        <v>495.5</v>
      </c>
      <c r="L37" s="1">
        <v>506.8</v>
      </c>
      <c r="M37" s="1">
        <v>525</v>
      </c>
      <c r="N37" s="1">
        <v>552.68771078771067</v>
      </c>
      <c r="O37" s="1">
        <v>550.83707677153677</v>
      </c>
      <c r="P37" s="1">
        <v>550.67223265230996</v>
      </c>
      <c r="Q37" s="1">
        <v>563.3723461259957</v>
      </c>
      <c r="R37" s="1">
        <v>560.84758398305894</v>
      </c>
      <c r="S37" s="1">
        <v>579.79024015041455</v>
      </c>
      <c r="T37" s="1">
        <v>577.02497871472951</v>
      </c>
      <c r="U37" s="1">
        <v>577.85769161145504</v>
      </c>
      <c r="V37" s="1">
        <v>597.85472676458346</v>
      </c>
      <c r="W37" s="1">
        <v>606.78831945612399</v>
      </c>
      <c r="X37" s="1">
        <v>592.03163581519766</v>
      </c>
      <c r="Y37" s="1">
        <v>608.00560393968249</v>
      </c>
    </row>
    <row r="38" spans="1:25" x14ac:dyDescent="0.25">
      <c r="A38" s="1" t="s">
        <v>25</v>
      </c>
      <c r="B38" s="1" t="s">
        <v>4</v>
      </c>
      <c r="C38" s="1"/>
      <c r="D38" s="1" t="s">
        <v>5</v>
      </c>
      <c r="E38" s="1"/>
      <c r="F38" s="1"/>
      <c r="G38" s="1"/>
      <c r="H38" s="1"/>
      <c r="I38" s="1"/>
      <c r="J38" s="1"/>
      <c r="K38" s="1"/>
      <c r="L38" s="1"/>
      <c r="M38" s="1"/>
      <c r="N38" s="1">
        <v>38.6</v>
      </c>
      <c r="O38" s="1">
        <v>36.299999999999997</v>
      </c>
      <c r="P38" s="1">
        <v>34.700000000000003</v>
      </c>
      <c r="Q38" s="1">
        <v>38.700000000000003</v>
      </c>
      <c r="R38" s="1">
        <v>34.6</v>
      </c>
      <c r="S38" s="1">
        <v>33.1</v>
      </c>
      <c r="T38" s="1">
        <v>37</v>
      </c>
      <c r="U38" s="1">
        <v>29.9</v>
      </c>
      <c r="V38" s="1">
        <v>33.4</v>
      </c>
      <c r="W38" s="1">
        <v>35.1</v>
      </c>
      <c r="X38" s="1">
        <v>28.4</v>
      </c>
      <c r="Y38" s="1">
        <v>29.2</v>
      </c>
    </row>
    <row r="39" spans="1:25" x14ac:dyDescent="0.25">
      <c r="A39" s="1" t="s">
        <v>25</v>
      </c>
      <c r="B39" s="1" t="s">
        <v>6</v>
      </c>
      <c r="C39" s="1"/>
      <c r="D39" s="1" t="s">
        <v>7</v>
      </c>
      <c r="E39" s="1"/>
      <c r="F39" s="1"/>
      <c r="G39" s="1"/>
      <c r="H39" s="1"/>
      <c r="I39" s="1"/>
      <c r="J39" s="1"/>
      <c r="K39" s="1"/>
      <c r="L39" s="1"/>
      <c r="M39" s="1"/>
      <c r="N39" s="1">
        <v>272.69801189749484</v>
      </c>
      <c r="O39" s="1">
        <v>275.36726710160224</v>
      </c>
      <c r="P39" s="1">
        <v>272.70808158482549</v>
      </c>
      <c r="Q39" s="1">
        <v>277.42121143185551</v>
      </c>
      <c r="R39" s="1">
        <v>279.21061420551388</v>
      </c>
      <c r="S39" s="1">
        <v>303.07709124511206</v>
      </c>
      <c r="T39" s="1">
        <v>311.27088082196445</v>
      </c>
      <c r="U39" s="1">
        <v>305.44205602234609</v>
      </c>
      <c r="V39" s="1">
        <v>317.69303790546599</v>
      </c>
      <c r="W39" s="1">
        <v>320.09170674384694</v>
      </c>
      <c r="X39" s="1">
        <v>321.12587483176316</v>
      </c>
      <c r="Y39" s="1">
        <v>316.00257876223765</v>
      </c>
    </row>
    <row r="40" spans="1:25" x14ac:dyDescent="0.25">
      <c r="A40" s="1" t="s">
        <v>25</v>
      </c>
      <c r="B40" s="1" t="s">
        <v>8</v>
      </c>
      <c r="C40" s="1"/>
      <c r="D40" s="1" t="s">
        <v>9</v>
      </c>
      <c r="E40" s="1"/>
      <c r="F40" s="1"/>
      <c r="G40" s="1"/>
      <c r="H40" s="1"/>
      <c r="I40" s="1"/>
      <c r="J40" s="1"/>
      <c r="K40" s="1"/>
      <c r="L40" s="1"/>
      <c r="M40" s="1"/>
      <c r="N40" s="1">
        <v>603.06535842100845</v>
      </c>
      <c r="O40" s="1">
        <v>616.19764463206366</v>
      </c>
      <c r="P40" s="1">
        <v>622.46938738144934</v>
      </c>
      <c r="Q40" s="1">
        <v>631.56847978352744</v>
      </c>
      <c r="R40" s="1">
        <v>648.04448430813977</v>
      </c>
      <c r="S40" s="1">
        <v>630.66186231532924</v>
      </c>
      <c r="T40" s="1">
        <v>647.55511856564488</v>
      </c>
      <c r="U40" s="1">
        <v>653.40496617793883</v>
      </c>
      <c r="V40" s="1">
        <v>695.34671143288347</v>
      </c>
      <c r="W40" s="1">
        <v>699.00915065392905</v>
      </c>
      <c r="X40" s="1">
        <v>688.0451764859115</v>
      </c>
      <c r="Y40" s="1">
        <v>704.34607250590796</v>
      </c>
    </row>
    <row r="41" spans="1:25" x14ac:dyDescent="0.25">
      <c r="A41" s="1" t="s">
        <v>25</v>
      </c>
      <c r="B41" s="1" t="s">
        <v>10</v>
      </c>
      <c r="C41" s="1"/>
      <c r="D41" s="1" t="s">
        <v>11</v>
      </c>
      <c r="E41" s="1"/>
      <c r="F41" s="1"/>
      <c r="G41" s="1"/>
      <c r="H41" s="1"/>
      <c r="I41" s="1"/>
      <c r="J41" s="1"/>
      <c r="K41" s="1"/>
      <c r="L41" s="1"/>
      <c r="M41" s="1"/>
      <c r="N41" s="1">
        <v>75.93662968149664</v>
      </c>
      <c r="O41" s="1">
        <v>78.535088266334071</v>
      </c>
      <c r="P41" s="1">
        <v>74.922531033725122</v>
      </c>
      <c r="Q41" s="1">
        <v>78.010308784617052</v>
      </c>
      <c r="R41" s="1">
        <v>80.24490148634635</v>
      </c>
      <c r="S41" s="1">
        <v>80.261046439558697</v>
      </c>
      <c r="T41" s="1">
        <v>84.374000612390702</v>
      </c>
      <c r="U41" s="1">
        <v>83.252977799715083</v>
      </c>
      <c r="V41" s="1">
        <v>85.860250661650525</v>
      </c>
      <c r="W41" s="1">
        <v>86.399142602224018</v>
      </c>
      <c r="X41" s="1">
        <v>86.52894868232535</v>
      </c>
      <c r="Y41" s="1">
        <v>86.451348731854466</v>
      </c>
    </row>
    <row r="42" spans="1:25" x14ac:dyDescent="0.25">
      <c r="A42" s="1" t="s">
        <v>25</v>
      </c>
      <c r="B42" s="1" t="s">
        <v>12</v>
      </c>
      <c r="C42" s="1"/>
      <c r="D42" s="1" t="s">
        <v>13</v>
      </c>
      <c r="E42" s="1"/>
      <c r="F42" s="1"/>
      <c r="G42" s="1"/>
      <c r="H42" s="1"/>
      <c r="I42" s="1"/>
      <c r="J42" s="1"/>
      <c r="K42" s="1"/>
      <c r="L42" s="1"/>
      <c r="M42" s="1"/>
      <c r="N42" s="1">
        <v>139.92369100177018</v>
      </c>
      <c r="O42" s="1">
        <v>141.19189180718362</v>
      </c>
      <c r="P42" s="1">
        <v>140.67635474120473</v>
      </c>
      <c r="Q42" s="1">
        <v>142.4299570238507</v>
      </c>
      <c r="R42" s="1">
        <v>144.14507650530575</v>
      </c>
      <c r="S42" s="1">
        <v>149.33435149440842</v>
      </c>
      <c r="T42" s="1">
        <v>150.91090297790589</v>
      </c>
      <c r="U42" s="1">
        <v>149.27235279864308</v>
      </c>
      <c r="V42" s="1">
        <v>152.1233300137169</v>
      </c>
      <c r="W42" s="1">
        <v>149.11201131352226</v>
      </c>
      <c r="X42" s="1">
        <v>148.04913374278118</v>
      </c>
      <c r="Y42" s="1">
        <v>153.25154917170775</v>
      </c>
    </row>
    <row r="43" spans="1:25" x14ac:dyDescent="0.25">
      <c r="A43" s="1" t="s">
        <v>25</v>
      </c>
      <c r="B43" s="1" t="s">
        <v>14</v>
      </c>
      <c r="C43" s="1"/>
      <c r="D43" s="1" t="s">
        <v>15</v>
      </c>
      <c r="E43" s="1"/>
      <c r="F43" s="1"/>
      <c r="G43" s="1"/>
      <c r="H43" s="1"/>
      <c r="I43" s="1"/>
      <c r="J43" s="1"/>
      <c r="K43" s="1"/>
      <c r="L43" s="1"/>
      <c r="M43" s="1"/>
      <c r="N43" s="1">
        <v>219.32333909185914</v>
      </c>
      <c r="O43" s="1">
        <v>228.57959317996617</v>
      </c>
      <c r="P43" s="1">
        <v>231.16379358698703</v>
      </c>
      <c r="Q43" s="1">
        <v>244.45580381693378</v>
      </c>
      <c r="R43" s="1">
        <v>251.74204234596226</v>
      </c>
      <c r="S43" s="1">
        <v>256.98999084649984</v>
      </c>
      <c r="T43" s="1">
        <v>264.38852065321811</v>
      </c>
      <c r="U43" s="1">
        <v>272.3163944754059</v>
      </c>
      <c r="V43" s="1">
        <v>274.67037618143894</v>
      </c>
      <c r="W43" s="1">
        <v>275.59330120392252</v>
      </c>
      <c r="X43" s="1">
        <v>275.16092675772302</v>
      </c>
      <c r="Y43" s="1">
        <v>290.1824022722983</v>
      </c>
    </row>
    <row r="44" spans="1:25" x14ac:dyDescent="0.25">
      <c r="A44" s="1" t="s">
        <v>25</v>
      </c>
      <c r="B44" s="1" t="s">
        <v>16</v>
      </c>
      <c r="C44" s="1"/>
      <c r="D44" s="1" t="s">
        <v>17</v>
      </c>
      <c r="E44" s="1"/>
      <c r="F44" s="1"/>
      <c r="G44" s="1"/>
      <c r="H44" s="1"/>
      <c r="I44" s="1"/>
      <c r="J44" s="1"/>
      <c r="K44" s="1"/>
      <c r="L44" s="1"/>
      <c r="M44" s="1"/>
      <c r="N44" s="1">
        <v>117.85296990637063</v>
      </c>
      <c r="O44" s="1">
        <v>119.72851501285025</v>
      </c>
      <c r="P44" s="1">
        <v>117.45985167180829</v>
      </c>
      <c r="Q44" s="1">
        <v>124.51423915921541</v>
      </c>
      <c r="R44" s="1">
        <v>128.01288114873191</v>
      </c>
      <c r="S44" s="1">
        <v>135.17565765909183</v>
      </c>
      <c r="T44" s="1">
        <v>138.4005763688761</v>
      </c>
      <c r="U44" s="1">
        <v>141.01125272595104</v>
      </c>
      <c r="V44" s="1">
        <v>139.70629380484414</v>
      </c>
      <c r="W44" s="1">
        <v>141.49468748255521</v>
      </c>
      <c r="X44" s="1">
        <v>142.28993949949583</v>
      </c>
      <c r="Y44" s="1">
        <v>149.16604855599402</v>
      </c>
    </row>
    <row r="45" spans="1:25" x14ac:dyDescent="0.25">
      <c r="A45" s="1" t="s">
        <v>25</v>
      </c>
      <c r="B45" s="1" t="s">
        <v>18</v>
      </c>
      <c r="C45" s="1"/>
      <c r="D45" s="1" t="s">
        <v>19</v>
      </c>
      <c r="E45" s="1"/>
      <c r="F45" s="1"/>
      <c r="G45" s="1"/>
      <c r="H45" s="1"/>
      <c r="I45" s="1"/>
      <c r="J45" s="1"/>
      <c r="K45" s="1"/>
      <c r="L45" s="1"/>
      <c r="M45" s="1"/>
      <c r="N45" s="1">
        <v>134.28974358974358</v>
      </c>
      <c r="O45" s="1">
        <v>124.19396888313969</v>
      </c>
      <c r="P45" s="1">
        <v>124.47657279587705</v>
      </c>
      <c r="Q45" s="1">
        <v>124.76376297369056</v>
      </c>
      <c r="R45" s="1">
        <v>126.19379632303398</v>
      </c>
      <c r="S45" s="1">
        <v>131.37700196564396</v>
      </c>
      <c r="T45" s="1">
        <v>128.46991162115816</v>
      </c>
      <c r="U45" s="1">
        <v>129.29649542015133</v>
      </c>
      <c r="V45" s="1">
        <v>130.43106975084734</v>
      </c>
      <c r="W45" s="1">
        <v>130.87433051841148</v>
      </c>
      <c r="X45" s="1">
        <v>130.7433585879414</v>
      </c>
      <c r="Y45" s="1">
        <v>133.65596770212616</v>
      </c>
    </row>
    <row r="46" spans="1:25" x14ac:dyDescent="0.25">
      <c r="A46" s="1" t="s">
        <v>25</v>
      </c>
      <c r="B46" s="1" t="s">
        <v>20</v>
      </c>
      <c r="C46" s="1"/>
      <c r="D46" s="1" t="s">
        <v>21</v>
      </c>
      <c r="E46" s="1">
        <v>1380.7</v>
      </c>
      <c r="F46" s="1">
        <v>1402.3</v>
      </c>
      <c r="G46" s="1">
        <v>1420.7</v>
      </c>
      <c r="H46" s="1">
        <v>1400.7</v>
      </c>
      <c r="I46" s="1">
        <v>1405.6000000000001</v>
      </c>
      <c r="J46" s="1">
        <v>1409.1</v>
      </c>
      <c r="K46" s="1">
        <v>1457.7</v>
      </c>
      <c r="L46" s="1">
        <v>1492.9</v>
      </c>
      <c r="M46" s="1">
        <v>1522.9</v>
      </c>
      <c r="N46" s="1">
        <v>1601.6897435897436</v>
      </c>
      <c r="O46" s="1">
        <v>1620.0939688831395</v>
      </c>
      <c r="P46" s="1">
        <v>1618.5765727958769</v>
      </c>
      <c r="Q46" s="1">
        <v>1661.8637629736904</v>
      </c>
      <c r="R46" s="1">
        <v>1692.1937963230339</v>
      </c>
      <c r="S46" s="1">
        <v>1719.9770019656439</v>
      </c>
      <c r="T46" s="1">
        <v>1762.3699116211583</v>
      </c>
      <c r="U46" s="1">
        <v>1763.8964954201515</v>
      </c>
      <c r="V46" s="1">
        <v>1829.2310697508474</v>
      </c>
      <c r="W46" s="1">
        <v>1837.6743305184114</v>
      </c>
      <c r="X46" s="1">
        <v>1820.3433585879413</v>
      </c>
      <c r="Y46" s="1">
        <v>1862.2559677021261</v>
      </c>
    </row>
    <row r="47" spans="1:25" x14ac:dyDescent="0.25">
      <c r="A47" s="1" t="s">
        <v>26</v>
      </c>
      <c r="B47" s="1" t="s">
        <v>4</v>
      </c>
      <c r="C47" s="1"/>
      <c r="D47" s="1" t="s">
        <v>5</v>
      </c>
      <c r="E47" s="1"/>
      <c r="F47" s="1"/>
      <c r="G47" s="1"/>
      <c r="H47" s="1"/>
      <c r="I47" s="1"/>
      <c r="J47" s="1"/>
      <c r="K47" s="1"/>
      <c r="L47" s="1"/>
      <c r="M47" s="1"/>
      <c r="N47" s="1">
        <v>24.5</v>
      </c>
      <c r="O47" s="1">
        <v>28.6</v>
      </c>
      <c r="P47" s="1">
        <v>24.4</v>
      </c>
      <c r="Q47" s="1">
        <v>24</v>
      </c>
      <c r="R47" s="1">
        <v>20.9</v>
      </c>
      <c r="S47" s="1">
        <v>18.100000000000001</v>
      </c>
      <c r="T47" s="1">
        <v>17.100000000000001</v>
      </c>
      <c r="U47" s="1">
        <v>18.5</v>
      </c>
      <c r="V47" s="1">
        <v>17.8</v>
      </c>
      <c r="W47" s="1">
        <v>15.7</v>
      </c>
      <c r="X47" s="1">
        <v>14.7</v>
      </c>
      <c r="Y47" s="1">
        <v>13.3</v>
      </c>
    </row>
    <row r="48" spans="1:25" x14ac:dyDescent="0.25">
      <c r="A48" s="1" t="s">
        <v>26</v>
      </c>
      <c r="B48" s="1" t="s">
        <v>6</v>
      </c>
      <c r="C48" s="1"/>
      <c r="D48" s="1" t="s">
        <v>7</v>
      </c>
      <c r="E48" s="1"/>
      <c r="F48" s="1"/>
      <c r="G48" s="1"/>
      <c r="H48" s="1"/>
      <c r="I48" s="1"/>
      <c r="J48" s="1"/>
      <c r="K48" s="1"/>
      <c r="L48" s="1"/>
      <c r="M48" s="1"/>
      <c r="N48" s="1">
        <v>76.34809628113517</v>
      </c>
      <c r="O48" s="1">
        <v>73.761271946656436</v>
      </c>
      <c r="P48" s="1">
        <v>76.163383255825295</v>
      </c>
      <c r="Q48" s="1">
        <v>76.489866021719109</v>
      </c>
      <c r="R48" s="1">
        <v>77.744090968687786</v>
      </c>
      <c r="S48" s="1">
        <v>86.52211090952116</v>
      </c>
      <c r="T48" s="1">
        <v>86.722235452885613</v>
      </c>
      <c r="U48" s="1">
        <v>90.464731947544962</v>
      </c>
      <c r="V48" s="1">
        <v>87.89754806535575</v>
      </c>
      <c r="W48" s="1">
        <v>84.186146715121978</v>
      </c>
      <c r="X48" s="1">
        <v>83.145928667563922</v>
      </c>
      <c r="Y48" s="1">
        <v>81.617769283544035</v>
      </c>
    </row>
    <row r="49" spans="1:25" x14ac:dyDescent="0.25">
      <c r="A49" s="1" t="s">
        <v>26</v>
      </c>
      <c r="B49" s="1" t="s">
        <v>8</v>
      </c>
      <c r="C49" s="1"/>
      <c r="D49" s="1" t="s">
        <v>9</v>
      </c>
      <c r="E49" s="1"/>
      <c r="F49" s="1"/>
      <c r="G49" s="1"/>
      <c r="H49" s="1"/>
      <c r="I49" s="1"/>
      <c r="J49" s="1"/>
      <c r="K49" s="1"/>
      <c r="L49" s="1"/>
      <c r="M49" s="1"/>
      <c r="N49" s="1">
        <v>87.991693298382955</v>
      </c>
      <c r="O49" s="1">
        <v>91.501921231891004</v>
      </c>
      <c r="P49" s="1">
        <v>93.411848352801897</v>
      </c>
      <c r="Q49" s="1">
        <v>98.401331401683393</v>
      </c>
      <c r="R49" s="1">
        <v>101.01232106034782</v>
      </c>
      <c r="S49" s="1">
        <v>97.16505482369648</v>
      </c>
      <c r="T49" s="1">
        <v>98.270580296896085</v>
      </c>
      <c r="U49" s="1">
        <v>101.57769987548096</v>
      </c>
      <c r="V49" s="1">
        <v>93.347113891379962</v>
      </c>
      <c r="W49" s="1">
        <v>99.490331425587016</v>
      </c>
      <c r="X49" s="1">
        <v>99.049991316806327</v>
      </c>
      <c r="Y49" s="1">
        <v>102.15340586102128</v>
      </c>
    </row>
    <row r="50" spans="1:25" x14ac:dyDescent="0.25">
      <c r="A50" s="1" t="s">
        <v>26</v>
      </c>
      <c r="B50" s="1" t="s">
        <v>10</v>
      </c>
      <c r="C50" s="1"/>
      <c r="D50" s="1" t="s">
        <v>11</v>
      </c>
      <c r="E50" s="1"/>
      <c r="F50" s="1"/>
      <c r="G50" s="1"/>
      <c r="H50" s="1"/>
      <c r="I50" s="1"/>
      <c r="J50" s="1"/>
      <c r="K50" s="1"/>
      <c r="L50" s="1"/>
      <c r="M50" s="1"/>
      <c r="N50" s="1">
        <v>21.260210420481886</v>
      </c>
      <c r="O50" s="1">
        <v>21.036806821452558</v>
      </c>
      <c r="P50" s="1">
        <v>20.924768391372805</v>
      </c>
      <c r="Q50" s="1">
        <v>21.508802576597507</v>
      </c>
      <c r="R50" s="1">
        <v>22.343587970964396</v>
      </c>
      <c r="S50" s="1">
        <v>22.912834266782358</v>
      </c>
      <c r="T50" s="1">
        <v>23.507184250218305</v>
      </c>
      <c r="U50" s="1">
        <v>24.657568176974081</v>
      </c>
      <c r="V50" s="1">
        <v>23.755338043264288</v>
      </c>
      <c r="W50" s="1">
        <v>22.723521859291019</v>
      </c>
      <c r="X50" s="1">
        <v>22.404080015629745</v>
      </c>
      <c r="Y50" s="1">
        <v>22.328824855434675</v>
      </c>
    </row>
    <row r="51" spans="1:25" x14ac:dyDescent="0.25">
      <c r="A51" s="1" t="s">
        <v>26</v>
      </c>
      <c r="B51" s="1" t="s">
        <v>12</v>
      </c>
      <c r="C51" s="1"/>
      <c r="D51" s="1" t="s">
        <v>13</v>
      </c>
      <c r="E51" s="1"/>
      <c r="F51" s="1"/>
      <c r="G51" s="1"/>
      <c r="H51" s="1"/>
      <c r="I51" s="1"/>
      <c r="J51" s="1"/>
      <c r="K51" s="1"/>
      <c r="L51" s="1"/>
      <c r="M51" s="1"/>
      <c r="N51" s="1">
        <v>37.363819395568058</v>
      </c>
      <c r="O51" s="1">
        <v>36.285883532877833</v>
      </c>
      <c r="P51" s="1">
        <v>36.283171813488728</v>
      </c>
      <c r="Q51" s="1">
        <v>36.819007271320032</v>
      </c>
      <c r="R51" s="1">
        <v>36.538396945799974</v>
      </c>
      <c r="S51" s="1">
        <v>38.636643849245836</v>
      </c>
      <c r="T51" s="1">
        <v>37.284832088454984</v>
      </c>
      <c r="U51" s="1">
        <v>35.076084322752607</v>
      </c>
      <c r="V51" s="1">
        <v>40.011255378718126</v>
      </c>
      <c r="W51" s="1">
        <v>39.081989542435011</v>
      </c>
      <c r="X51" s="1">
        <v>39.375048125401044</v>
      </c>
      <c r="Y51" s="1">
        <v>40.239522529729534</v>
      </c>
    </row>
    <row r="52" spans="1:25" x14ac:dyDescent="0.25">
      <c r="A52" s="1" t="s">
        <v>26</v>
      </c>
      <c r="B52" s="1" t="s">
        <v>14</v>
      </c>
      <c r="C52" s="1"/>
      <c r="D52" s="1" t="s">
        <v>15</v>
      </c>
      <c r="E52" s="1"/>
      <c r="F52" s="1"/>
      <c r="G52" s="1"/>
      <c r="H52" s="1"/>
      <c r="I52" s="1"/>
      <c r="J52" s="1"/>
      <c r="K52" s="1"/>
      <c r="L52" s="1"/>
      <c r="M52" s="1"/>
      <c r="N52" s="1">
        <v>58.565905261586366</v>
      </c>
      <c r="O52" s="1">
        <v>58.744254999059741</v>
      </c>
      <c r="P52" s="1">
        <v>59.621644697890382</v>
      </c>
      <c r="Q52" s="1">
        <v>63.193307126708341</v>
      </c>
      <c r="R52" s="1">
        <v>63.812451276090464</v>
      </c>
      <c r="S52" s="1">
        <v>66.489931149759229</v>
      </c>
      <c r="T52" s="1">
        <v>65.32120214079869</v>
      </c>
      <c r="U52" s="1">
        <v>63.989028349890958</v>
      </c>
      <c r="V52" s="1">
        <v>72.243399913564701</v>
      </c>
      <c r="W52" s="1">
        <v>72.232507768742678</v>
      </c>
      <c r="X52" s="1">
        <v>73.181615180126514</v>
      </c>
      <c r="Y52" s="1">
        <v>76.193691855500532</v>
      </c>
    </row>
    <row r="53" spans="1:25" x14ac:dyDescent="0.25">
      <c r="A53" s="1" t="s">
        <v>26</v>
      </c>
      <c r="B53" s="1" t="s">
        <v>16</v>
      </c>
      <c r="C53" s="1"/>
      <c r="D53" s="1" t="s">
        <v>17</v>
      </c>
      <c r="E53" s="1"/>
      <c r="F53" s="1"/>
      <c r="G53" s="1"/>
      <c r="H53" s="1"/>
      <c r="I53" s="1"/>
      <c r="J53" s="1"/>
      <c r="K53" s="1"/>
      <c r="L53" s="1"/>
      <c r="M53" s="1"/>
      <c r="N53" s="1">
        <v>31.470275342845564</v>
      </c>
      <c r="O53" s="1">
        <v>30.769861468062434</v>
      </c>
      <c r="P53" s="1">
        <v>30.295183488620903</v>
      </c>
      <c r="Q53" s="1">
        <v>32.187685601971602</v>
      </c>
      <c r="R53" s="1">
        <v>32.449151778109567</v>
      </c>
      <c r="S53" s="1">
        <v>34.973425000994951</v>
      </c>
      <c r="T53" s="1">
        <v>34.193965770746345</v>
      </c>
      <c r="U53" s="1">
        <v>33.134887327356431</v>
      </c>
      <c r="V53" s="1">
        <v>36.745344707717173</v>
      </c>
      <c r="W53" s="1">
        <v>37.085502688822309</v>
      </c>
      <c r="X53" s="1">
        <v>37.843336694472455</v>
      </c>
      <c r="Y53" s="1">
        <v>39.166785614769942</v>
      </c>
    </row>
    <row r="54" spans="1:25" x14ac:dyDescent="0.25">
      <c r="A54" s="1" t="s">
        <v>26</v>
      </c>
      <c r="B54" s="1" t="s">
        <v>18</v>
      </c>
      <c r="C54" s="1"/>
      <c r="D54" s="1" t="s">
        <v>19</v>
      </c>
      <c r="E54" s="1"/>
      <c r="F54" s="1"/>
      <c r="G54" s="1"/>
      <c r="H54" s="1"/>
      <c r="I54" s="1"/>
      <c r="J54" s="1"/>
      <c r="K54" s="1"/>
      <c r="L54" s="1"/>
      <c r="M54" s="1"/>
      <c r="N54" s="1">
        <v>27.908997458997458</v>
      </c>
      <c r="O54" s="1">
        <v>27.289907788709161</v>
      </c>
      <c r="P54" s="1">
        <v>27.918527517025584</v>
      </c>
      <c r="Q54" s="1">
        <v>28.647726285300507</v>
      </c>
      <c r="R54" s="1">
        <v>29.673997737992106</v>
      </c>
      <c r="S54" s="1">
        <v>29.860704213315099</v>
      </c>
      <c r="T54" s="1">
        <v>31.197047643031024</v>
      </c>
      <c r="U54" s="1">
        <v>31.647014952391295</v>
      </c>
      <c r="V54" s="1">
        <v>31.937400249747277</v>
      </c>
      <c r="W54" s="1">
        <v>34.869360779808368</v>
      </c>
      <c r="X54" s="1">
        <v>34.784602151551212</v>
      </c>
      <c r="Y54" s="1">
        <v>30.292623673354253</v>
      </c>
    </row>
    <row r="55" spans="1:25" x14ac:dyDescent="0.25">
      <c r="A55" s="1" t="s">
        <v>26</v>
      </c>
      <c r="B55" s="1" t="s">
        <v>20</v>
      </c>
      <c r="C55" s="1"/>
      <c r="D55" s="1" t="s">
        <v>21</v>
      </c>
      <c r="E55" s="1">
        <v>329.90000000000003</v>
      </c>
      <c r="F55" s="1">
        <v>335.09999999999997</v>
      </c>
      <c r="G55" s="1">
        <v>324.8</v>
      </c>
      <c r="H55" s="1">
        <v>343</v>
      </c>
      <c r="I55" s="1">
        <v>337.1</v>
      </c>
      <c r="J55" s="1">
        <v>334.3</v>
      </c>
      <c r="K55" s="1">
        <v>355.9</v>
      </c>
      <c r="L55" s="1">
        <v>360.90000000000003</v>
      </c>
      <c r="M55" s="1">
        <v>368.3</v>
      </c>
      <c r="N55" s="1">
        <v>365.40899745899748</v>
      </c>
      <c r="O55" s="1">
        <v>367.98990778870922</v>
      </c>
      <c r="P55" s="1">
        <v>369.01852751702563</v>
      </c>
      <c r="Q55" s="1">
        <v>381.24772628530053</v>
      </c>
      <c r="R55" s="1">
        <v>384.47399773799214</v>
      </c>
      <c r="S55" s="1">
        <v>394.66070421331511</v>
      </c>
      <c r="T55" s="1">
        <v>393.59704764303103</v>
      </c>
      <c r="U55" s="1">
        <v>399.04701495239129</v>
      </c>
      <c r="V55" s="1">
        <v>403.73740024974722</v>
      </c>
      <c r="W55" s="1">
        <v>405.36936077980835</v>
      </c>
      <c r="X55" s="1">
        <v>404.48460215155126</v>
      </c>
      <c r="Y55" s="1">
        <v>405.29262367335417</v>
      </c>
    </row>
    <row r="56" spans="1:25" x14ac:dyDescent="0.25">
      <c r="A56" s="1" t="s">
        <v>27</v>
      </c>
      <c r="B56" s="1" t="s">
        <v>4</v>
      </c>
      <c r="C56" s="1"/>
      <c r="D56" s="1" t="s">
        <v>5</v>
      </c>
      <c r="E56" s="1"/>
      <c r="F56" s="1"/>
      <c r="G56" s="1"/>
      <c r="H56" s="1"/>
      <c r="I56" s="1"/>
      <c r="J56" s="1"/>
      <c r="K56" s="1"/>
      <c r="L56" s="1"/>
      <c r="M56" s="1"/>
      <c r="N56" s="1">
        <v>17.399999999999999</v>
      </c>
      <c r="O56" s="1">
        <v>15.3</v>
      </c>
      <c r="P56" s="1">
        <v>14</v>
      </c>
      <c r="Q56" s="1">
        <v>14.8</v>
      </c>
      <c r="R56" s="1">
        <v>14.1</v>
      </c>
      <c r="S56" s="1">
        <v>12.1</v>
      </c>
      <c r="T56" s="1">
        <v>11.7</v>
      </c>
      <c r="U56" s="1">
        <v>11</v>
      </c>
      <c r="V56" s="1">
        <v>11</v>
      </c>
      <c r="W56" s="1">
        <v>10.8</v>
      </c>
      <c r="X56" s="1">
        <v>13.6</v>
      </c>
      <c r="Y56" s="1">
        <v>12.8</v>
      </c>
    </row>
    <row r="57" spans="1:25" x14ac:dyDescent="0.25">
      <c r="A57" s="1" t="s">
        <v>27</v>
      </c>
      <c r="B57" s="1" t="s">
        <v>6</v>
      </c>
      <c r="C57" s="1"/>
      <c r="D57" s="1" t="s">
        <v>7</v>
      </c>
      <c r="E57" s="1"/>
      <c r="F57" s="1"/>
      <c r="G57" s="1"/>
      <c r="H57" s="1"/>
      <c r="I57" s="1"/>
      <c r="J57" s="1"/>
      <c r="K57" s="1"/>
      <c r="L57" s="1"/>
      <c r="M57" s="1"/>
      <c r="N57" s="1">
        <v>71.694964510993813</v>
      </c>
      <c r="O57" s="1">
        <v>69.911263551760541</v>
      </c>
      <c r="P57" s="1">
        <v>64.445939678006027</v>
      </c>
      <c r="Q57" s="1">
        <v>63.629280061301962</v>
      </c>
      <c r="R57" s="1">
        <v>68.390505024017529</v>
      </c>
      <c r="S57" s="1">
        <v>74.286660881912113</v>
      </c>
      <c r="T57" s="1">
        <v>75.510289297905402</v>
      </c>
      <c r="U57" s="1">
        <v>71.617912791806418</v>
      </c>
      <c r="V57" s="1">
        <v>68.722150528226777</v>
      </c>
      <c r="W57" s="1">
        <v>70.175605509977586</v>
      </c>
      <c r="X57" s="1">
        <v>69.972476446837149</v>
      </c>
      <c r="Y57" s="1">
        <v>68.593009681248432</v>
      </c>
    </row>
    <row r="58" spans="1:25" x14ac:dyDescent="0.25">
      <c r="A58" s="1" t="s">
        <v>27</v>
      </c>
      <c r="B58" s="1" t="s">
        <v>8</v>
      </c>
      <c r="C58" s="1"/>
      <c r="D58" s="1" t="s">
        <v>9</v>
      </c>
      <c r="E58" s="1"/>
      <c r="F58" s="1"/>
      <c r="G58" s="1"/>
      <c r="H58" s="1"/>
      <c r="I58" s="1"/>
      <c r="J58" s="1"/>
      <c r="K58" s="1"/>
      <c r="L58" s="1"/>
      <c r="M58" s="1"/>
      <c r="N58" s="1">
        <v>86.940555615402104</v>
      </c>
      <c r="O58" s="1">
        <v>84.949956826249633</v>
      </c>
      <c r="P58" s="1">
        <v>83.748487067755448</v>
      </c>
      <c r="Q58" s="1">
        <v>87.178289292513256</v>
      </c>
      <c r="R58" s="1">
        <v>86.954119932774717</v>
      </c>
      <c r="S58" s="1">
        <v>88.240703636507078</v>
      </c>
      <c r="T58" s="1">
        <v>87.021669558511661</v>
      </c>
      <c r="U58" s="1">
        <v>90.461512401422425</v>
      </c>
      <c r="V58" s="1">
        <v>87.504886371092979</v>
      </c>
      <c r="W58" s="1">
        <v>88.882597436511219</v>
      </c>
      <c r="X58" s="1">
        <v>88.873095124386751</v>
      </c>
      <c r="Y58" s="1">
        <v>89.741452949568213</v>
      </c>
    </row>
    <row r="59" spans="1:25" x14ac:dyDescent="0.25">
      <c r="A59" s="1" t="s">
        <v>27</v>
      </c>
      <c r="B59" s="1" t="s">
        <v>10</v>
      </c>
      <c r="C59" s="1"/>
      <c r="D59" s="1" t="s">
        <v>11</v>
      </c>
      <c r="E59" s="1"/>
      <c r="F59" s="1"/>
      <c r="G59" s="1"/>
      <c r="H59" s="1"/>
      <c r="I59" s="1"/>
      <c r="J59" s="1"/>
      <c r="K59" s="1"/>
      <c r="L59" s="1"/>
      <c r="M59" s="1"/>
      <c r="N59" s="1">
        <v>19.96447987360408</v>
      </c>
      <c r="O59" s="1">
        <v>19.938779621989831</v>
      </c>
      <c r="P59" s="1">
        <v>17.705573254238526</v>
      </c>
      <c r="Q59" s="1">
        <v>17.892430646184796</v>
      </c>
      <c r="R59" s="1">
        <v>19.655375043207741</v>
      </c>
      <c r="S59" s="1">
        <v>19.672635481580812</v>
      </c>
      <c r="T59" s="1">
        <v>20.468041143582941</v>
      </c>
      <c r="U59" s="1">
        <v>19.520574806771148</v>
      </c>
      <c r="V59" s="1">
        <v>18.572963100680241</v>
      </c>
      <c r="W59" s="1">
        <v>18.941797053511198</v>
      </c>
      <c r="X59" s="1">
        <v>18.854428428776103</v>
      </c>
      <c r="Y59" s="1">
        <v>18.765537369183356</v>
      </c>
    </row>
    <row r="60" spans="1:25" x14ac:dyDescent="0.25">
      <c r="A60" s="1" t="s">
        <v>27</v>
      </c>
      <c r="B60" s="1" t="s">
        <v>12</v>
      </c>
      <c r="C60" s="1"/>
      <c r="D60" s="1" t="s">
        <v>13</v>
      </c>
      <c r="E60" s="1"/>
      <c r="F60" s="1"/>
      <c r="G60" s="1"/>
      <c r="H60" s="1"/>
      <c r="I60" s="1"/>
      <c r="J60" s="1"/>
      <c r="K60" s="1"/>
      <c r="L60" s="1"/>
      <c r="M60" s="1"/>
      <c r="N60" s="1">
        <v>35.076238616247565</v>
      </c>
      <c r="O60" s="1">
        <v>36.026286591863602</v>
      </c>
      <c r="P60" s="1">
        <v>37.461943639442012</v>
      </c>
      <c r="Q60" s="1">
        <v>36.735454304743669</v>
      </c>
      <c r="R60" s="1">
        <v>38.299283545597561</v>
      </c>
      <c r="S60" s="1">
        <v>36.540723126517292</v>
      </c>
      <c r="T60" s="1">
        <v>38.974641729890806</v>
      </c>
      <c r="U60" s="1">
        <v>37.649745577901626</v>
      </c>
      <c r="V60" s="1">
        <v>36.547193671433135</v>
      </c>
      <c r="W60" s="1">
        <v>37.712539774101707</v>
      </c>
      <c r="X60" s="1">
        <v>37.80423503529196</v>
      </c>
      <c r="Y60" s="1">
        <v>36.981052196345267</v>
      </c>
    </row>
    <row r="61" spans="1:25" x14ac:dyDescent="0.25">
      <c r="A61" s="1" t="s">
        <v>27</v>
      </c>
      <c r="B61" s="1" t="s">
        <v>14</v>
      </c>
      <c r="C61" s="1"/>
      <c r="D61" s="1" t="s">
        <v>15</v>
      </c>
      <c r="E61" s="1"/>
      <c r="F61" s="1"/>
      <c r="G61" s="1"/>
      <c r="H61" s="1"/>
      <c r="I61" s="1"/>
      <c r="J61" s="1"/>
      <c r="K61" s="1"/>
      <c r="L61" s="1"/>
      <c r="M61" s="1"/>
      <c r="N61" s="1">
        <v>54.980237592509646</v>
      </c>
      <c r="O61" s="1">
        <v>58.323986084122119</v>
      </c>
      <c r="P61" s="1">
        <v>61.558639493939118</v>
      </c>
      <c r="Q61" s="1">
        <v>63.049903252744564</v>
      </c>
      <c r="R61" s="1">
        <v>66.887750132769511</v>
      </c>
      <c r="S61" s="1">
        <v>62.883054085246954</v>
      </c>
      <c r="T61" s="1">
        <v>68.281665980513253</v>
      </c>
      <c r="U61" s="1">
        <v>68.684138599466934</v>
      </c>
      <c r="V61" s="1">
        <v>65.988769988162119</v>
      </c>
      <c r="W61" s="1">
        <v>69.701449545040091</v>
      </c>
      <c r="X61" s="1">
        <v>70.262135851132101</v>
      </c>
      <c r="Y61" s="1">
        <v>70.023765651263346</v>
      </c>
    </row>
    <row r="62" spans="1:25" x14ac:dyDescent="0.25">
      <c r="A62" s="1" t="s">
        <v>27</v>
      </c>
      <c r="B62" s="1" t="s">
        <v>16</v>
      </c>
      <c r="C62" s="1"/>
      <c r="D62" s="1" t="s">
        <v>17</v>
      </c>
      <c r="E62" s="1"/>
      <c r="F62" s="1"/>
      <c r="G62" s="1"/>
      <c r="H62" s="1"/>
      <c r="I62" s="1"/>
      <c r="J62" s="1"/>
      <c r="K62" s="1"/>
      <c r="L62" s="1"/>
      <c r="M62" s="1"/>
      <c r="N62" s="1">
        <v>29.543523791242773</v>
      </c>
      <c r="O62" s="1">
        <v>30.549727324014292</v>
      </c>
      <c r="P62" s="1">
        <v>31.279416866618888</v>
      </c>
      <c r="Q62" s="1">
        <v>32.114642442511759</v>
      </c>
      <c r="R62" s="1">
        <v>34.012966321632909</v>
      </c>
      <c r="S62" s="1">
        <v>33.076222788235768</v>
      </c>
      <c r="T62" s="1">
        <v>35.743692289595955</v>
      </c>
      <c r="U62" s="1">
        <v>35.566115822631453</v>
      </c>
      <c r="V62" s="1">
        <v>33.564036340404748</v>
      </c>
      <c r="W62" s="1">
        <v>35.786010680858183</v>
      </c>
      <c r="X62" s="1">
        <v>36.333629113575945</v>
      </c>
      <c r="Y62" s="1">
        <v>35.995182152391401</v>
      </c>
    </row>
    <row r="63" spans="1:25" x14ac:dyDescent="0.25">
      <c r="A63" s="1" t="s">
        <v>27</v>
      </c>
      <c r="B63" s="1" t="s">
        <v>18</v>
      </c>
      <c r="C63" s="1"/>
      <c r="D63" s="1" t="s">
        <v>19</v>
      </c>
      <c r="E63" s="1"/>
      <c r="F63" s="1"/>
      <c r="G63" s="1"/>
      <c r="H63" s="1"/>
      <c r="I63" s="1"/>
      <c r="J63" s="1"/>
      <c r="K63" s="1"/>
      <c r="L63" s="1"/>
      <c r="M63" s="1"/>
      <c r="N63" s="1">
        <v>29.989062139062138</v>
      </c>
      <c r="O63" s="1">
        <v>25.760133154528081</v>
      </c>
      <c r="P63" s="1">
        <v>26.978678446530463</v>
      </c>
      <c r="Q63" s="1">
        <v>29.11256094617427</v>
      </c>
      <c r="R63" s="1">
        <v>27.952480989508135</v>
      </c>
      <c r="S63" s="1">
        <v>32.53549269293223</v>
      </c>
      <c r="T63" s="1">
        <v>33.698018970872155</v>
      </c>
      <c r="U63" s="1">
        <v>31.499902248289345</v>
      </c>
      <c r="V63" s="1">
        <v>29.311490753404293</v>
      </c>
      <c r="W63" s="1">
        <v>30.188417761248832</v>
      </c>
      <c r="X63" s="1">
        <v>27.8446676642826</v>
      </c>
      <c r="Y63" s="1">
        <v>31.484821879811477</v>
      </c>
    </row>
    <row r="64" spans="1:25" x14ac:dyDescent="0.25">
      <c r="A64" s="1" t="s">
        <v>27</v>
      </c>
      <c r="B64" s="1" t="s">
        <v>20</v>
      </c>
      <c r="C64" s="1"/>
      <c r="D64" s="1" t="s">
        <v>21</v>
      </c>
      <c r="E64" s="1">
        <v>302.29999999999995</v>
      </c>
      <c r="F64" s="1">
        <v>301.20000000000005</v>
      </c>
      <c r="G64" s="1">
        <v>300.09999999999997</v>
      </c>
      <c r="H64" s="1">
        <v>302</v>
      </c>
      <c r="I64" s="1">
        <v>313.09999999999997</v>
      </c>
      <c r="J64" s="1">
        <v>313.10000000000002</v>
      </c>
      <c r="K64" s="1">
        <v>332.8</v>
      </c>
      <c r="L64" s="1">
        <v>329.3</v>
      </c>
      <c r="M64" s="1">
        <v>330.8</v>
      </c>
      <c r="N64" s="1">
        <v>345.58906213906209</v>
      </c>
      <c r="O64" s="1">
        <v>340.76013315452809</v>
      </c>
      <c r="P64" s="1">
        <v>337.17867844653045</v>
      </c>
      <c r="Q64" s="1">
        <v>344.51256094617429</v>
      </c>
      <c r="R64" s="1">
        <v>356.25248098950811</v>
      </c>
      <c r="S64" s="1">
        <v>359.33549269293229</v>
      </c>
      <c r="T64" s="1">
        <v>371.39801897087222</v>
      </c>
      <c r="U64" s="1">
        <v>365.99990224828935</v>
      </c>
      <c r="V64" s="1">
        <v>351.21149075340435</v>
      </c>
      <c r="W64" s="1">
        <v>362.18841776124884</v>
      </c>
      <c r="X64" s="1">
        <v>363.54466766428266</v>
      </c>
      <c r="Y64" s="1">
        <v>364.38482187981151</v>
      </c>
    </row>
    <row r="65" spans="1:25" x14ac:dyDescent="0.25">
      <c r="A65" s="1" t="s">
        <v>28</v>
      </c>
      <c r="B65" s="1" t="s">
        <v>4</v>
      </c>
      <c r="C65" s="1"/>
      <c r="D65" s="1" t="s">
        <v>5</v>
      </c>
      <c r="E65" s="1"/>
      <c r="F65" s="1"/>
      <c r="G65" s="1"/>
      <c r="H65" s="1"/>
      <c r="I65" s="1"/>
      <c r="J65" s="1"/>
      <c r="K65" s="1"/>
      <c r="L65" s="1"/>
      <c r="M65" s="1"/>
      <c r="N65" s="1">
        <v>10.7</v>
      </c>
      <c r="O65" s="1">
        <v>9.1999999999999993</v>
      </c>
      <c r="P65" s="1">
        <v>9.8000000000000007</v>
      </c>
      <c r="Q65" s="1">
        <v>11.2</v>
      </c>
      <c r="R65" s="1">
        <v>9.1999999999999993</v>
      </c>
      <c r="S65" s="1">
        <v>6.5</v>
      </c>
      <c r="T65" s="1">
        <v>5.3</v>
      </c>
      <c r="U65" s="1">
        <v>5.6</v>
      </c>
      <c r="V65" s="1">
        <v>7.4</v>
      </c>
      <c r="W65" s="1">
        <v>7.2</v>
      </c>
      <c r="X65" s="1">
        <v>7.5</v>
      </c>
      <c r="Y65" s="1">
        <v>6.7</v>
      </c>
    </row>
    <row r="66" spans="1:25" x14ac:dyDescent="0.25">
      <c r="A66" s="1" t="s">
        <v>28</v>
      </c>
      <c r="B66" s="1" t="s">
        <v>6</v>
      </c>
      <c r="C66" s="1"/>
      <c r="D66" s="1" t="s">
        <v>7</v>
      </c>
      <c r="E66" s="1"/>
      <c r="F66" s="1"/>
      <c r="G66" s="1"/>
      <c r="H66" s="1"/>
      <c r="I66" s="1"/>
      <c r="J66" s="1"/>
      <c r="K66" s="1"/>
      <c r="L66" s="1"/>
      <c r="M66" s="1"/>
      <c r="N66" s="1">
        <v>63.735660167330963</v>
      </c>
      <c r="O66" s="1">
        <v>62.272358006332162</v>
      </c>
      <c r="P66" s="1">
        <v>64.445939678006027</v>
      </c>
      <c r="Q66" s="1">
        <v>66.385119909962782</v>
      </c>
      <c r="R66" s="1">
        <v>66.203952465523187</v>
      </c>
      <c r="S66" s="1">
        <v>68.730767757130451</v>
      </c>
      <c r="T66" s="1">
        <v>63.05945406502682</v>
      </c>
      <c r="U66" s="1">
        <v>65.253249273638986</v>
      </c>
      <c r="V66" s="1">
        <v>71.072683129552274</v>
      </c>
      <c r="W66" s="1">
        <v>67.656166082736704</v>
      </c>
      <c r="X66" s="1">
        <v>69.175942126514144</v>
      </c>
      <c r="Y66" s="1">
        <v>69.140779944896366</v>
      </c>
    </row>
    <row r="67" spans="1:25" x14ac:dyDescent="0.25">
      <c r="A67" s="1" t="s">
        <v>28</v>
      </c>
      <c r="B67" s="1" t="s">
        <v>8</v>
      </c>
      <c r="C67" s="1"/>
      <c r="D67" s="1" t="s">
        <v>9</v>
      </c>
      <c r="E67" s="1"/>
      <c r="F67" s="1"/>
      <c r="G67" s="1"/>
      <c r="H67" s="1"/>
      <c r="I67" s="1"/>
      <c r="J67" s="1"/>
      <c r="K67" s="1"/>
      <c r="L67" s="1"/>
      <c r="M67" s="1"/>
      <c r="N67" s="1">
        <v>88.316241157671726</v>
      </c>
      <c r="O67" s="1">
        <v>85.767487767437387</v>
      </c>
      <c r="P67" s="1">
        <v>84.848487067755443</v>
      </c>
      <c r="Q67" s="1">
        <v>86.747512601621139</v>
      </c>
      <c r="R67" s="1">
        <v>90.669085902952446</v>
      </c>
      <c r="S67" s="1">
        <v>92.267911515793514</v>
      </c>
      <c r="T67" s="1">
        <v>90.047464815885874</v>
      </c>
      <c r="U67" s="1">
        <v>94.860963844609216</v>
      </c>
      <c r="V67" s="1">
        <v>89.219094905837821</v>
      </c>
      <c r="W67" s="1">
        <v>89.282083868300219</v>
      </c>
      <c r="X67" s="1">
        <v>87.984259540659053</v>
      </c>
      <c r="Y67" s="1">
        <v>87.843824800984464</v>
      </c>
    </row>
    <row r="68" spans="1:25" x14ac:dyDescent="0.25">
      <c r="A68" s="1" t="s">
        <v>28</v>
      </c>
      <c r="B68" s="1" t="s">
        <v>10</v>
      </c>
      <c r="C68" s="1"/>
      <c r="D68" s="1" t="s">
        <v>11</v>
      </c>
      <c r="E68" s="1"/>
      <c r="F68" s="1"/>
      <c r="G68" s="1"/>
      <c r="H68" s="1"/>
      <c r="I68" s="1"/>
      <c r="J68" s="1"/>
      <c r="K68" s="1"/>
      <c r="L68" s="1"/>
      <c r="M68" s="1"/>
      <c r="N68" s="1">
        <v>17.748098674997308</v>
      </c>
      <c r="O68" s="1">
        <v>17.760154226230455</v>
      </c>
      <c r="P68" s="1">
        <v>17.705573254238526</v>
      </c>
      <c r="Q68" s="1">
        <v>18.66736748841609</v>
      </c>
      <c r="R68" s="1">
        <v>19.026961631524369</v>
      </c>
      <c r="S68" s="1">
        <v>18.201320727076027</v>
      </c>
      <c r="T68" s="1">
        <v>17.093081119087312</v>
      </c>
      <c r="U68" s="1">
        <v>17.785786881751793</v>
      </c>
      <c r="V68" s="1">
        <v>19.208221964609901</v>
      </c>
      <c r="W68" s="1">
        <v>18.261750048963073</v>
      </c>
      <c r="X68" s="1">
        <v>18.639798332826814</v>
      </c>
      <c r="Y68" s="1">
        <v>18.915395254119158</v>
      </c>
    </row>
    <row r="69" spans="1:25" x14ac:dyDescent="0.25">
      <c r="A69" s="1" t="s">
        <v>28</v>
      </c>
      <c r="B69" s="1" t="s">
        <v>12</v>
      </c>
      <c r="C69" s="1"/>
      <c r="D69" s="1" t="s">
        <v>13</v>
      </c>
      <c r="E69" s="1"/>
      <c r="F69" s="1"/>
      <c r="G69" s="1"/>
      <c r="H69" s="1"/>
      <c r="I69" s="1"/>
      <c r="J69" s="1"/>
      <c r="K69" s="1"/>
      <c r="L69" s="1"/>
      <c r="M69" s="1"/>
      <c r="N69" s="1">
        <v>34.694975153027485</v>
      </c>
      <c r="O69" s="1">
        <v>35.132119350592369</v>
      </c>
      <c r="P69" s="1">
        <v>34.845645196472539</v>
      </c>
      <c r="Q69" s="1">
        <v>35.482159806098124</v>
      </c>
      <c r="R69" s="1">
        <v>35.878064470875877</v>
      </c>
      <c r="S69" s="1">
        <v>36.292521988299441</v>
      </c>
      <c r="T69" s="1">
        <v>37.312087082671688</v>
      </c>
      <c r="U69" s="1">
        <v>36.031257572086268</v>
      </c>
      <c r="V69" s="1">
        <v>39.313072398955264</v>
      </c>
      <c r="W69" s="1">
        <v>38.344593513332462</v>
      </c>
      <c r="X69" s="1">
        <v>38.746722889357407</v>
      </c>
      <c r="Y69" s="1">
        <v>38.713730865684518</v>
      </c>
    </row>
    <row r="70" spans="1:25" x14ac:dyDescent="0.25">
      <c r="A70" s="1" t="s">
        <v>28</v>
      </c>
      <c r="B70" s="1" t="s">
        <v>14</v>
      </c>
      <c r="C70" s="1"/>
      <c r="D70" s="1" t="s">
        <v>15</v>
      </c>
      <c r="E70" s="1"/>
      <c r="F70" s="1"/>
      <c r="G70" s="1"/>
      <c r="H70" s="1"/>
      <c r="I70" s="1"/>
      <c r="J70" s="1"/>
      <c r="K70" s="1"/>
      <c r="L70" s="1"/>
      <c r="M70" s="1"/>
      <c r="N70" s="1">
        <v>54.382626314330196</v>
      </c>
      <c r="O70" s="1">
        <v>56.876393154892497</v>
      </c>
      <c r="P70" s="1">
        <v>57.259455922221186</v>
      </c>
      <c r="Q70" s="1">
        <v>60.898845143287772</v>
      </c>
      <c r="R70" s="1">
        <v>62.659214204835813</v>
      </c>
      <c r="S70" s="1">
        <v>62.455923906554709</v>
      </c>
      <c r="T70" s="1">
        <v>65.36895155756828</v>
      </c>
      <c r="U70" s="1">
        <v>65.731543494063487</v>
      </c>
      <c r="V70" s="1">
        <v>70.982776827824651</v>
      </c>
      <c r="W70" s="1">
        <v>70.86963026367205</v>
      </c>
      <c r="X70" s="1">
        <v>72.01382344852874</v>
      </c>
      <c r="Y70" s="1">
        <v>73.30459942653232</v>
      </c>
    </row>
    <row r="71" spans="1:25" x14ac:dyDescent="0.25">
      <c r="A71" s="1" t="s">
        <v>28</v>
      </c>
      <c r="B71" s="1" t="s">
        <v>16</v>
      </c>
      <c r="C71" s="1"/>
      <c r="D71" s="1" t="s">
        <v>17</v>
      </c>
      <c r="E71" s="1"/>
      <c r="F71" s="1"/>
      <c r="G71" s="1"/>
      <c r="H71" s="1"/>
      <c r="I71" s="1"/>
      <c r="J71" s="1"/>
      <c r="K71" s="1"/>
      <c r="L71" s="1"/>
      <c r="M71" s="1"/>
      <c r="N71" s="1">
        <v>29.222398532642309</v>
      </c>
      <c r="O71" s="1">
        <v>29.791487494515138</v>
      </c>
      <c r="P71" s="1">
        <v>29.094898881306285</v>
      </c>
      <c r="Q71" s="1">
        <v>31.018995050614087</v>
      </c>
      <c r="R71" s="1">
        <v>31.862721324288305</v>
      </c>
      <c r="S71" s="1">
        <v>32.851554105145858</v>
      </c>
      <c r="T71" s="1">
        <v>34.218961359760044</v>
      </c>
      <c r="U71" s="1">
        <v>34.037198933850256</v>
      </c>
      <c r="V71" s="1">
        <v>36.104150773220098</v>
      </c>
      <c r="W71" s="1">
        <v>36.385776222995474</v>
      </c>
      <c r="X71" s="1">
        <v>37.239453662113853</v>
      </c>
      <c r="Y71" s="1">
        <v>37.681669707783165</v>
      </c>
    </row>
    <row r="72" spans="1:25" x14ac:dyDescent="0.25">
      <c r="A72" s="1" t="s">
        <v>28</v>
      </c>
      <c r="B72" s="1" t="s">
        <v>18</v>
      </c>
      <c r="C72" s="1"/>
      <c r="D72" s="1" t="s">
        <v>19</v>
      </c>
      <c r="E72" s="1"/>
      <c r="F72" s="1"/>
      <c r="G72" s="1"/>
      <c r="H72" s="1"/>
      <c r="I72" s="1"/>
      <c r="J72" s="1"/>
      <c r="K72" s="1"/>
      <c r="L72" s="1"/>
      <c r="M72" s="1"/>
      <c r="N72" s="1">
        <v>30.112959112959114</v>
      </c>
      <c r="O72" s="1">
        <v>27.531255711284906</v>
      </c>
      <c r="P72" s="1">
        <v>27.442654150561385</v>
      </c>
      <c r="Q72" s="1">
        <v>26.085471880279989</v>
      </c>
      <c r="R72" s="1">
        <v>27.353247425161229</v>
      </c>
      <c r="S72" s="1">
        <v>27.543551833176654</v>
      </c>
      <c r="T72" s="1">
        <v>27.598018970872157</v>
      </c>
      <c r="U72" s="1">
        <v>28.179874008906264</v>
      </c>
      <c r="V72" s="1">
        <v>28.255562823333531</v>
      </c>
      <c r="W72" s="1">
        <v>28.180393457379402</v>
      </c>
      <c r="X72" s="1">
        <v>27.659228929291025</v>
      </c>
      <c r="Y72" s="1">
        <v>34.385864391241491</v>
      </c>
    </row>
    <row r="73" spans="1:25" x14ac:dyDescent="0.25">
      <c r="A73" s="1" t="s">
        <v>28</v>
      </c>
      <c r="B73" s="1" t="s">
        <v>20</v>
      </c>
      <c r="C73" s="1"/>
      <c r="D73" s="1" t="s">
        <v>21</v>
      </c>
      <c r="E73" s="1">
        <v>312.8</v>
      </c>
      <c r="F73" s="1">
        <v>306.70000000000005</v>
      </c>
      <c r="G73" s="1">
        <v>295.3</v>
      </c>
      <c r="H73" s="1">
        <v>287.10000000000002</v>
      </c>
      <c r="I73" s="1">
        <v>289.5</v>
      </c>
      <c r="J73" s="1">
        <v>283.7</v>
      </c>
      <c r="K73" s="1">
        <v>305.90000000000003</v>
      </c>
      <c r="L73" s="1">
        <v>315.09999999999997</v>
      </c>
      <c r="M73" s="1">
        <v>314.3</v>
      </c>
      <c r="N73" s="1">
        <v>328.91295911295913</v>
      </c>
      <c r="O73" s="1">
        <v>324.33125571128494</v>
      </c>
      <c r="P73" s="1">
        <v>325.4426541505614</v>
      </c>
      <c r="Q73" s="1">
        <v>336.48547188027999</v>
      </c>
      <c r="R73" s="1">
        <v>342.85324742516121</v>
      </c>
      <c r="S73" s="1">
        <v>344.8435518331766</v>
      </c>
      <c r="T73" s="1">
        <v>339.99801897087218</v>
      </c>
      <c r="U73" s="1">
        <v>347.47987400890634</v>
      </c>
      <c r="V73" s="1">
        <v>361.55556282333356</v>
      </c>
      <c r="W73" s="1">
        <v>356.18039345737941</v>
      </c>
      <c r="X73" s="1">
        <v>358.9592289292911</v>
      </c>
      <c r="Y73" s="1">
        <v>366.68586439124147</v>
      </c>
    </row>
    <row r="74" spans="1:25" x14ac:dyDescent="0.25">
      <c r="A74" s="1" t="s">
        <v>29</v>
      </c>
      <c r="B74" s="1" t="s">
        <v>4</v>
      </c>
      <c r="C74" s="1"/>
      <c r="D74" s="1" t="s">
        <v>5</v>
      </c>
      <c r="E74" s="1"/>
      <c r="F74" s="1"/>
      <c r="G74" s="1"/>
      <c r="H74" s="1"/>
      <c r="I74" s="1"/>
      <c r="J74" s="1"/>
      <c r="K74" s="1"/>
      <c r="L74" s="1"/>
      <c r="M74" s="1"/>
      <c r="N74" s="1">
        <v>17.8</v>
      </c>
      <c r="O74" s="1">
        <v>16</v>
      </c>
      <c r="P74" s="1">
        <v>13.4</v>
      </c>
      <c r="Q74" s="1">
        <v>13.9</v>
      </c>
      <c r="R74" s="1">
        <v>12</v>
      </c>
      <c r="S74" s="1">
        <v>12.1</v>
      </c>
      <c r="T74" s="1">
        <v>11.8</v>
      </c>
      <c r="U74" s="1">
        <v>9.6</v>
      </c>
      <c r="V74" s="1">
        <v>10.5</v>
      </c>
      <c r="W74" s="1">
        <v>9.1999999999999993</v>
      </c>
      <c r="X74" s="1">
        <v>8.1</v>
      </c>
      <c r="Y74" s="1">
        <v>9</v>
      </c>
    </row>
    <row r="75" spans="1:25" x14ac:dyDescent="0.25">
      <c r="A75" s="1" t="s">
        <v>29</v>
      </c>
      <c r="B75" s="1" t="s">
        <v>6</v>
      </c>
      <c r="C75" s="1"/>
      <c r="D75" s="1" t="s">
        <v>7</v>
      </c>
      <c r="E75" s="1"/>
      <c r="F75" s="1"/>
      <c r="G75" s="1"/>
      <c r="H75" s="1"/>
      <c r="I75" s="1"/>
      <c r="J75" s="1"/>
      <c r="K75" s="1"/>
      <c r="L75" s="1"/>
      <c r="M75" s="1"/>
      <c r="N75" s="1">
        <v>112.40986749973069</v>
      </c>
      <c r="O75" s="1">
        <v>110.4891298090761</v>
      </c>
      <c r="P75" s="1">
        <v>113.22750741513785</v>
      </c>
      <c r="Q75" s="1">
        <v>110.04987128985526</v>
      </c>
      <c r="R75" s="1">
        <v>111.39270534107297</v>
      </c>
      <c r="S75" s="1">
        <v>112.55365510091391</v>
      </c>
      <c r="T75" s="1">
        <v>110.44696129463932</v>
      </c>
      <c r="U75" s="1">
        <v>109.68230820142917</v>
      </c>
      <c r="V75" s="1">
        <v>115.05238522277391</v>
      </c>
      <c r="W75" s="1">
        <v>117.43045720627597</v>
      </c>
      <c r="X75" s="1">
        <v>113.84313593539706</v>
      </c>
      <c r="Y75" s="1">
        <v>116.91851960752282</v>
      </c>
    </row>
    <row r="76" spans="1:25" x14ac:dyDescent="0.25">
      <c r="A76" s="1" t="s">
        <v>29</v>
      </c>
      <c r="B76" s="1" t="s">
        <v>8</v>
      </c>
      <c r="C76" s="1"/>
      <c r="D76" s="1" t="s">
        <v>9</v>
      </c>
      <c r="E76" s="1"/>
      <c r="F76" s="1"/>
      <c r="G76" s="1"/>
      <c r="H76" s="1"/>
      <c r="I76" s="1"/>
      <c r="J76" s="1"/>
      <c r="K76" s="1"/>
      <c r="L76" s="1"/>
      <c r="M76" s="1"/>
      <c r="N76" s="1">
        <v>182.68801034148441</v>
      </c>
      <c r="O76" s="1">
        <v>190.39923246666024</v>
      </c>
      <c r="P76" s="1">
        <v>192.76490168076461</v>
      </c>
      <c r="Q76" s="1">
        <v>185.5043174770417</v>
      </c>
      <c r="R76" s="1">
        <v>185.29312251927962</v>
      </c>
      <c r="S76" s="1">
        <v>175.9398224005229</v>
      </c>
      <c r="T76" s="1">
        <v>180.91496047811836</v>
      </c>
      <c r="U76" s="1">
        <v>189.32207464411115</v>
      </c>
      <c r="V76" s="1">
        <v>193.15336512172183</v>
      </c>
      <c r="W76" s="1">
        <v>192.57271777685895</v>
      </c>
      <c r="X76" s="1">
        <v>198.78127035123518</v>
      </c>
      <c r="Y76" s="1">
        <v>197.99514739673521</v>
      </c>
    </row>
    <row r="77" spans="1:25" x14ac:dyDescent="0.25">
      <c r="A77" s="1" t="s">
        <v>29</v>
      </c>
      <c r="B77" s="1" t="s">
        <v>10</v>
      </c>
      <c r="C77" s="1"/>
      <c r="D77" s="1" t="s">
        <v>11</v>
      </c>
      <c r="E77" s="1"/>
      <c r="F77" s="1"/>
      <c r="G77" s="1"/>
      <c r="H77" s="1"/>
      <c r="I77" s="1"/>
      <c r="J77" s="1"/>
      <c r="K77" s="1"/>
      <c r="L77" s="1"/>
      <c r="M77" s="1"/>
      <c r="N77" s="1">
        <v>31.302122158784879</v>
      </c>
      <c r="O77" s="1">
        <v>31.51163772426365</v>
      </c>
      <c r="P77" s="1">
        <v>31.107590904097542</v>
      </c>
      <c r="Q77" s="1">
        <v>30.945811233103054</v>
      </c>
      <c r="R77" s="1">
        <v>32.014172139647428</v>
      </c>
      <c r="S77" s="1">
        <v>29.806522498563201</v>
      </c>
      <c r="T77" s="1">
        <v>29.938078227242318</v>
      </c>
      <c r="U77" s="1">
        <v>29.895617154459693</v>
      </c>
      <c r="V77" s="1">
        <v>31.094249655504274</v>
      </c>
      <c r="W77" s="1">
        <v>31.696825016865059</v>
      </c>
      <c r="X77" s="1">
        <v>30.675593713367775</v>
      </c>
      <c r="Y77" s="1">
        <v>31.986332995741989</v>
      </c>
    </row>
    <row r="78" spans="1:25" x14ac:dyDescent="0.25">
      <c r="A78" s="1" t="s">
        <v>29</v>
      </c>
      <c r="B78" s="1" t="s">
        <v>12</v>
      </c>
      <c r="C78" s="1"/>
      <c r="D78" s="1" t="s">
        <v>13</v>
      </c>
      <c r="E78" s="1"/>
      <c r="F78" s="1"/>
      <c r="G78" s="1"/>
      <c r="H78" s="1"/>
      <c r="I78" s="1"/>
      <c r="J78" s="1"/>
      <c r="K78" s="1"/>
      <c r="L78" s="1"/>
      <c r="M78" s="1"/>
      <c r="N78" s="1">
        <v>53.992771983705488</v>
      </c>
      <c r="O78" s="1">
        <v>54.371137090202474</v>
      </c>
      <c r="P78" s="1">
        <v>55.83353380490896</v>
      </c>
      <c r="Q78" s="1">
        <v>54.755044096380622</v>
      </c>
      <c r="R78" s="1">
        <v>57.036217521568787</v>
      </c>
      <c r="S78" s="1">
        <v>56.975950173120552</v>
      </c>
      <c r="T78" s="1">
        <v>57.916862710502073</v>
      </c>
      <c r="U78" s="1">
        <v>55.214320329537195</v>
      </c>
      <c r="V78" s="1">
        <v>59.855763918901147</v>
      </c>
      <c r="W78" s="1">
        <v>58.675655458588416</v>
      </c>
      <c r="X78" s="1">
        <v>58.303345861215504</v>
      </c>
      <c r="Y78" s="1">
        <v>58.549022498269714</v>
      </c>
    </row>
    <row r="79" spans="1:25" x14ac:dyDescent="0.25">
      <c r="A79" s="1" t="s">
        <v>29</v>
      </c>
      <c r="B79" s="1" t="s">
        <v>14</v>
      </c>
      <c r="C79" s="1"/>
      <c r="D79" s="1" t="s">
        <v>15</v>
      </c>
      <c r="E79" s="1"/>
      <c r="F79" s="1"/>
      <c r="G79" s="1"/>
      <c r="H79" s="1"/>
      <c r="I79" s="1"/>
      <c r="J79" s="1"/>
      <c r="K79" s="1"/>
      <c r="L79" s="1"/>
      <c r="M79" s="1"/>
      <c r="N79" s="1">
        <v>84.630951009874792</v>
      </c>
      <c r="O79" s="1">
        <v>88.022989406381257</v>
      </c>
      <c r="P79" s="1">
        <v>91.747412046991371</v>
      </c>
      <c r="Q79" s="1">
        <v>93.977338737601059</v>
      </c>
      <c r="R79" s="1">
        <v>99.610852029620119</v>
      </c>
      <c r="S79" s="1">
        <v>98.050105464241668</v>
      </c>
      <c r="T79" s="1">
        <v>101.46751063537809</v>
      </c>
      <c r="U79" s="1">
        <v>100.72705597286163</v>
      </c>
      <c r="V79" s="1">
        <v>108.07418685056089</v>
      </c>
      <c r="W79" s="1">
        <v>108.44611004633335</v>
      </c>
      <c r="X79" s="1">
        <v>108.36134109450913</v>
      </c>
      <c r="Y79" s="1">
        <v>110.86280100311903</v>
      </c>
    </row>
    <row r="80" spans="1:25" x14ac:dyDescent="0.25">
      <c r="A80" s="1" t="s">
        <v>29</v>
      </c>
      <c r="B80" s="1" t="s">
        <v>16</v>
      </c>
      <c r="C80" s="1"/>
      <c r="D80" s="1" t="s">
        <v>17</v>
      </c>
      <c r="E80" s="1"/>
      <c r="F80" s="1"/>
      <c r="G80" s="1"/>
      <c r="H80" s="1"/>
      <c r="I80" s="1"/>
      <c r="J80" s="1"/>
      <c r="K80" s="1"/>
      <c r="L80" s="1"/>
      <c r="M80" s="1"/>
      <c r="N80" s="1">
        <v>45.476277006419686</v>
      </c>
      <c r="O80" s="1">
        <v>46.105873503416284</v>
      </c>
      <c r="P80" s="1">
        <v>46.619054148099671</v>
      </c>
      <c r="Q80" s="1">
        <v>47.867617166018285</v>
      </c>
      <c r="R80" s="1">
        <v>50.652930448811091</v>
      </c>
      <c r="S80" s="1">
        <v>51.573944362637803</v>
      </c>
      <c r="T80" s="1">
        <v>53.115626654119865</v>
      </c>
      <c r="U80" s="1">
        <v>52.158623697601158</v>
      </c>
      <c r="V80" s="1">
        <v>54.970049230537974</v>
      </c>
      <c r="W80" s="1">
        <v>55.678234495078243</v>
      </c>
      <c r="X80" s="1">
        <v>56.03531304427537</v>
      </c>
      <c r="Y80" s="1">
        <v>56.988176498611288</v>
      </c>
    </row>
    <row r="81" spans="1:25" x14ac:dyDescent="0.25">
      <c r="A81" s="1" t="s">
        <v>29</v>
      </c>
      <c r="B81" s="1" t="s">
        <v>18</v>
      </c>
      <c r="C81" s="1"/>
      <c r="D81" s="1" t="s">
        <v>19</v>
      </c>
      <c r="E81" s="1"/>
      <c r="F81" s="1"/>
      <c r="G81" s="1"/>
      <c r="H81" s="1"/>
      <c r="I81" s="1"/>
      <c r="J81" s="1"/>
      <c r="K81" s="1"/>
      <c r="L81" s="1"/>
      <c r="M81" s="1"/>
      <c r="N81" s="1">
        <v>42.445287595287596</v>
      </c>
      <c r="O81" s="1">
        <v>42.470899445782848</v>
      </c>
      <c r="P81" s="1">
        <v>46.00852199521443</v>
      </c>
      <c r="Q81" s="1">
        <v>44.201959932416123</v>
      </c>
      <c r="R81" s="1">
        <v>44.147664597170078</v>
      </c>
      <c r="S81" s="1">
        <v>46.183719340227327</v>
      </c>
      <c r="T81" s="1">
        <v>46.129491192095074</v>
      </c>
      <c r="U81" s="1">
        <v>44.956395496180441</v>
      </c>
      <c r="V81" s="1">
        <v>47.436144377713028</v>
      </c>
      <c r="W81" s="1">
        <v>44.743960156814445</v>
      </c>
      <c r="X81" s="1">
        <v>46.185694423169821</v>
      </c>
      <c r="Y81" s="1">
        <v>47.179900802745557</v>
      </c>
    </row>
    <row r="82" spans="1:25" x14ac:dyDescent="0.25">
      <c r="A82" s="1" t="s">
        <v>29</v>
      </c>
      <c r="B82" s="1" t="s">
        <v>20</v>
      </c>
      <c r="C82" s="1"/>
      <c r="D82" s="1" t="s">
        <v>21</v>
      </c>
      <c r="E82" s="1">
        <v>467.40000000000003</v>
      </c>
      <c r="F82" s="1">
        <v>474</v>
      </c>
      <c r="G82" s="1">
        <v>500.5</v>
      </c>
      <c r="H82" s="1">
        <v>502.4</v>
      </c>
      <c r="I82" s="1">
        <v>486.79999999999995</v>
      </c>
      <c r="J82" s="1">
        <v>496.3</v>
      </c>
      <c r="K82" s="1">
        <v>528.6</v>
      </c>
      <c r="L82" s="1">
        <v>551.1</v>
      </c>
      <c r="M82" s="1">
        <v>548.5</v>
      </c>
      <c r="N82" s="1">
        <v>570.74528759528755</v>
      </c>
      <c r="O82" s="1">
        <v>579.37089944578281</v>
      </c>
      <c r="P82" s="1">
        <v>590.70852199521437</v>
      </c>
      <c r="Q82" s="1">
        <v>581.201959932416</v>
      </c>
      <c r="R82" s="1">
        <v>592.14766459717009</v>
      </c>
      <c r="S82" s="1">
        <v>583.1837193402273</v>
      </c>
      <c r="T82" s="1">
        <v>591.72949119209511</v>
      </c>
      <c r="U82" s="1">
        <v>591.55639549618047</v>
      </c>
      <c r="V82" s="1">
        <v>620.13614437771298</v>
      </c>
      <c r="W82" s="1">
        <v>618.44396015681446</v>
      </c>
      <c r="X82" s="1">
        <v>620.28569442316996</v>
      </c>
      <c r="Y82" s="1">
        <v>629.47990080274565</v>
      </c>
    </row>
    <row r="83" spans="1:25" x14ac:dyDescent="0.25">
      <c r="A83" s="1" t="s">
        <v>30</v>
      </c>
      <c r="B83" s="1" t="s">
        <v>4</v>
      </c>
      <c r="C83" s="1"/>
      <c r="D83" s="1" t="s">
        <v>5</v>
      </c>
      <c r="E83" s="1"/>
      <c r="F83" s="1"/>
      <c r="G83" s="1"/>
      <c r="H83" s="1"/>
      <c r="I83" s="1"/>
      <c r="J83" s="1"/>
      <c r="K83" s="1"/>
      <c r="L83" s="1"/>
      <c r="M83" s="1"/>
      <c r="N83" s="1">
        <v>11.7</v>
      </c>
      <c r="O83" s="1">
        <v>8.4</v>
      </c>
      <c r="P83" s="1">
        <v>7.5</v>
      </c>
      <c r="Q83" s="1">
        <v>9.8000000000000007</v>
      </c>
      <c r="R83" s="1">
        <v>10.4</v>
      </c>
      <c r="S83" s="1">
        <v>8.6999999999999993</v>
      </c>
      <c r="T83" s="1">
        <v>7.8</v>
      </c>
      <c r="U83" s="1">
        <v>8.6</v>
      </c>
      <c r="V83" s="1">
        <v>6.6</v>
      </c>
      <c r="W83" s="1">
        <v>7</v>
      </c>
      <c r="X83" s="1">
        <v>8.1999999999999993</v>
      </c>
      <c r="Y83" s="1">
        <v>8.1</v>
      </c>
    </row>
    <row r="84" spans="1:25" x14ac:dyDescent="0.25">
      <c r="A84" s="1" t="s">
        <v>30</v>
      </c>
      <c r="B84" s="1" t="s">
        <v>6</v>
      </c>
      <c r="C84" s="1"/>
      <c r="D84" s="1" t="s">
        <v>7</v>
      </c>
      <c r="E84" s="1"/>
      <c r="F84" s="1"/>
      <c r="G84" s="1"/>
      <c r="H84" s="1"/>
      <c r="I84" s="1"/>
      <c r="J84" s="1"/>
      <c r="K84" s="1"/>
      <c r="L84" s="1"/>
      <c r="M84" s="1"/>
      <c r="N84" s="1">
        <v>82.103285575783687</v>
      </c>
      <c r="O84" s="1">
        <v>85.677964597524706</v>
      </c>
      <c r="P84" s="1">
        <v>87.81915607797184</v>
      </c>
      <c r="Q84" s="1">
        <v>86.227166820320662</v>
      </c>
      <c r="R84" s="1">
        <v>84.425223786309388</v>
      </c>
      <c r="S84" s="1">
        <v>91.079191787151075</v>
      </c>
      <c r="T84" s="1">
        <v>89.076124700892521</v>
      </c>
      <c r="U84" s="1">
        <v>85.52130397226928</v>
      </c>
      <c r="V84" s="1">
        <v>95.938843806732422</v>
      </c>
      <c r="W84" s="1">
        <v>96.598994624942875</v>
      </c>
      <c r="X84" s="1">
        <v>93.991049798115753</v>
      </c>
      <c r="Y84" s="1">
        <v>94.581665523212109</v>
      </c>
    </row>
    <row r="85" spans="1:25" x14ac:dyDescent="0.25">
      <c r="A85" s="1" t="s">
        <v>30</v>
      </c>
      <c r="B85" s="1" t="s">
        <v>8</v>
      </c>
      <c r="C85" s="1"/>
      <c r="D85" s="1" t="s">
        <v>9</v>
      </c>
      <c r="E85" s="1"/>
      <c r="F85" s="1"/>
      <c r="G85" s="1"/>
      <c r="H85" s="1"/>
      <c r="I85" s="1"/>
      <c r="J85" s="1"/>
      <c r="K85" s="1"/>
      <c r="L85" s="1"/>
      <c r="M85" s="1"/>
      <c r="N85" s="1">
        <v>122.6338899062803</v>
      </c>
      <c r="O85" s="1">
        <v>116.88657296363809</v>
      </c>
      <c r="P85" s="1">
        <v>113.3538235258218</v>
      </c>
      <c r="Q85" s="1">
        <v>116.22592042719793</v>
      </c>
      <c r="R85" s="1">
        <v>116.41103615147145</v>
      </c>
      <c r="S85" s="1">
        <v>111.40116521484354</v>
      </c>
      <c r="T85" s="1">
        <v>109.67863890495468</v>
      </c>
      <c r="U85" s="1">
        <v>116.56853594785906</v>
      </c>
      <c r="V85" s="1">
        <v>118.73256414182288</v>
      </c>
      <c r="W85" s="1">
        <v>122.02700802994363</v>
      </c>
      <c r="X85" s="1">
        <v>129.78259887986803</v>
      </c>
      <c r="Y85" s="1">
        <v>129.84287301120588</v>
      </c>
    </row>
    <row r="86" spans="1:25" x14ac:dyDescent="0.25">
      <c r="A86" s="1" t="s">
        <v>30</v>
      </c>
      <c r="B86" s="1" t="s">
        <v>10</v>
      </c>
      <c r="C86" s="1"/>
      <c r="D86" s="1" t="s">
        <v>11</v>
      </c>
      <c r="E86" s="1"/>
      <c r="F86" s="1"/>
      <c r="G86" s="1"/>
      <c r="H86" s="1"/>
      <c r="I86" s="1"/>
      <c r="J86" s="1"/>
      <c r="K86" s="1"/>
      <c r="L86" s="1"/>
      <c r="M86" s="1"/>
      <c r="N86" s="1">
        <v>22.862824517936012</v>
      </c>
      <c r="O86" s="1">
        <v>24.435462438837185</v>
      </c>
      <c r="P86" s="1">
        <v>24.127020396206376</v>
      </c>
      <c r="Q86" s="1">
        <v>24.246912752481418</v>
      </c>
      <c r="R86" s="1">
        <v>24.263740062219149</v>
      </c>
      <c r="S86" s="1">
        <v>24.119642998005386</v>
      </c>
      <c r="T86" s="1">
        <v>24.145236394152807</v>
      </c>
      <c r="U86" s="1">
        <v>23.310160079871672</v>
      </c>
      <c r="V86" s="1">
        <v>25.928592051444692</v>
      </c>
      <c r="W86" s="1">
        <v>26.073997345113487</v>
      </c>
      <c r="X86" s="1">
        <v>25.326351322016237</v>
      </c>
      <c r="Y86" s="1">
        <v>25.875461465582017</v>
      </c>
    </row>
    <row r="87" spans="1:25" x14ac:dyDescent="0.25">
      <c r="A87" s="1" t="s">
        <v>30</v>
      </c>
      <c r="B87" s="1" t="s">
        <v>12</v>
      </c>
      <c r="C87" s="1"/>
      <c r="D87" s="1" t="s">
        <v>13</v>
      </c>
      <c r="E87" s="1"/>
      <c r="F87" s="1"/>
      <c r="G87" s="1"/>
      <c r="H87" s="1"/>
      <c r="I87" s="1"/>
      <c r="J87" s="1"/>
      <c r="K87" s="1"/>
      <c r="L87" s="1"/>
      <c r="M87" s="1"/>
      <c r="N87" s="1">
        <v>44.607825196749623</v>
      </c>
      <c r="O87" s="1">
        <v>45.083335422804495</v>
      </c>
      <c r="P87" s="1">
        <v>44.64957672452298</v>
      </c>
      <c r="Q87" s="1">
        <v>45.313558873250898</v>
      </c>
      <c r="R87" s="1">
        <v>46.250787097808548</v>
      </c>
      <c r="S87" s="1">
        <v>45.724165240577875</v>
      </c>
      <c r="T87" s="1">
        <v>46.306235174184948</v>
      </c>
      <c r="U87" s="1">
        <v>45.450327114126488</v>
      </c>
      <c r="V87" s="1">
        <v>46.456021345759972</v>
      </c>
      <c r="W87" s="1">
        <v>45.139171210063083</v>
      </c>
      <c r="X87" s="1">
        <v>46.653148776239796</v>
      </c>
      <c r="Y87" s="1">
        <v>45.954776050982893</v>
      </c>
    </row>
    <row r="88" spans="1:25" x14ac:dyDescent="0.25">
      <c r="A88" s="1" t="s">
        <v>30</v>
      </c>
      <c r="B88" s="1" t="s">
        <v>14</v>
      </c>
      <c r="C88" s="1"/>
      <c r="D88" s="1" t="s">
        <v>15</v>
      </c>
      <c r="E88" s="1"/>
      <c r="F88" s="1"/>
      <c r="G88" s="1"/>
      <c r="H88" s="1"/>
      <c r="I88" s="1"/>
      <c r="J88" s="1"/>
      <c r="K88" s="1"/>
      <c r="L88" s="1"/>
      <c r="M88" s="1"/>
      <c r="N88" s="1">
        <v>69.920519546995962</v>
      </c>
      <c r="O88" s="1">
        <v>72.986701560834959</v>
      </c>
      <c r="P88" s="1">
        <v>73.369583372285078</v>
      </c>
      <c r="Q88" s="1">
        <v>77.772700979693241</v>
      </c>
      <c r="R88" s="1">
        <v>80.774646532460878</v>
      </c>
      <c r="S88" s="1">
        <v>78.68687069685997</v>
      </c>
      <c r="T88" s="1">
        <v>81.126259091532887</v>
      </c>
      <c r="U88" s="1">
        <v>82.914678943542526</v>
      </c>
      <c r="V88" s="1">
        <v>83.879920705011372</v>
      </c>
      <c r="W88" s="1">
        <v>83.427572988965593</v>
      </c>
      <c r="X88" s="1">
        <v>86.708536071133935</v>
      </c>
      <c r="Y88" s="1">
        <v>87.015546547059415</v>
      </c>
    </row>
    <row r="89" spans="1:25" x14ac:dyDescent="0.25">
      <c r="A89" s="1" t="s">
        <v>30</v>
      </c>
      <c r="B89" s="1" t="s">
        <v>16</v>
      </c>
      <c r="C89" s="1"/>
      <c r="D89" s="1" t="s">
        <v>17</v>
      </c>
      <c r="E89" s="1"/>
      <c r="F89" s="1"/>
      <c r="G89" s="1"/>
      <c r="H89" s="1"/>
      <c r="I89" s="1"/>
      <c r="J89" s="1"/>
      <c r="K89" s="1"/>
      <c r="L89" s="1"/>
      <c r="M89" s="1"/>
      <c r="N89" s="1">
        <v>37.571655256254395</v>
      </c>
      <c r="O89" s="1">
        <v>38.229963016360564</v>
      </c>
      <c r="P89" s="1">
        <v>37.280839903191968</v>
      </c>
      <c r="Q89" s="1">
        <v>39.613740147055822</v>
      </c>
      <c r="R89" s="1">
        <v>41.074566369730547</v>
      </c>
      <c r="S89" s="1">
        <v>41.388964062562188</v>
      </c>
      <c r="T89" s="1">
        <v>42.467505734282192</v>
      </c>
      <c r="U89" s="1">
        <v>42.934993942330991</v>
      </c>
      <c r="V89" s="1">
        <v>42.664057949228663</v>
      </c>
      <c r="W89" s="1">
        <v>42.833255800971322</v>
      </c>
      <c r="X89" s="1">
        <v>44.838315152626272</v>
      </c>
      <c r="Y89" s="1">
        <v>44.729677401957709</v>
      </c>
    </row>
    <row r="90" spans="1:25" x14ac:dyDescent="0.25">
      <c r="A90" s="1" t="s">
        <v>30</v>
      </c>
      <c r="B90" s="1" t="s">
        <v>18</v>
      </c>
      <c r="C90" s="1"/>
      <c r="D90" s="1" t="s">
        <v>19</v>
      </c>
      <c r="E90" s="1"/>
      <c r="F90" s="1"/>
      <c r="G90" s="1"/>
      <c r="H90" s="1"/>
      <c r="I90" s="1"/>
      <c r="J90" s="1"/>
      <c r="K90" s="1"/>
      <c r="L90" s="1"/>
      <c r="M90" s="1"/>
      <c r="N90" s="1">
        <v>37.975513975513977</v>
      </c>
      <c r="O90" s="1">
        <v>33.630156771062033</v>
      </c>
      <c r="P90" s="1">
        <v>34.582992821645497</v>
      </c>
      <c r="Q90" s="1">
        <v>35.697137340091722</v>
      </c>
      <c r="R90" s="1">
        <v>36.078104244874389</v>
      </c>
      <c r="S90" s="1">
        <v>35.590556362704042</v>
      </c>
      <c r="T90" s="1">
        <v>33.02811454473504</v>
      </c>
      <c r="U90" s="1">
        <v>33.063705151877194</v>
      </c>
      <c r="V90" s="1">
        <v>36.176735446274606</v>
      </c>
      <c r="W90" s="1">
        <v>34.429114898556222</v>
      </c>
      <c r="X90" s="1">
        <v>36.285293805747685</v>
      </c>
      <c r="Y90" s="1">
        <v>33.463837664398291</v>
      </c>
    </row>
    <row r="91" spans="1:25" x14ac:dyDescent="0.25">
      <c r="A91" s="1" t="s">
        <v>30</v>
      </c>
      <c r="B91" s="1" t="s">
        <v>20</v>
      </c>
      <c r="C91" s="1"/>
      <c r="D91" s="1" t="s">
        <v>21</v>
      </c>
      <c r="E91" s="1">
        <v>361</v>
      </c>
      <c r="F91" s="1">
        <v>362.8</v>
      </c>
      <c r="G91" s="1">
        <v>363.90000000000003</v>
      </c>
      <c r="H91" s="1">
        <v>377.8</v>
      </c>
      <c r="I91" s="1">
        <v>379.29999999999995</v>
      </c>
      <c r="J91" s="1">
        <v>387.8</v>
      </c>
      <c r="K91" s="1">
        <v>389.8</v>
      </c>
      <c r="L91" s="1">
        <v>405.79999999999995</v>
      </c>
      <c r="M91" s="1">
        <v>405.09999999999997</v>
      </c>
      <c r="N91" s="1">
        <v>429.37551397551397</v>
      </c>
      <c r="O91" s="1">
        <v>425.33015677106204</v>
      </c>
      <c r="P91" s="1">
        <v>422.6829928216456</v>
      </c>
      <c r="Q91" s="1">
        <v>434.89713734009166</v>
      </c>
      <c r="R91" s="1">
        <v>439.67810424487431</v>
      </c>
      <c r="S91" s="1">
        <v>436.69055636270406</v>
      </c>
      <c r="T91" s="1">
        <v>433.62811454473507</v>
      </c>
      <c r="U91" s="1">
        <v>438.36370515187724</v>
      </c>
      <c r="V91" s="1">
        <v>456.37673544627461</v>
      </c>
      <c r="W91" s="1">
        <v>457.52911489855626</v>
      </c>
      <c r="X91" s="1">
        <v>471.7852938057477</v>
      </c>
      <c r="Y91" s="1">
        <v>469.56383766439831</v>
      </c>
    </row>
    <row r="92" spans="1:25" x14ac:dyDescent="0.25">
      <c r="A92" s="1" t="s">
        <v>31</v>
      </c>
      <c r="B92" s="1" t="s">
        <v>4</v>
      </c>
      <c r="C92" s="1"/>
      <c r="D92" s="1" t="s">
        <v>5</v>
      </c>
      <c r="E92" s="1"/>
      <c r="F92" s="1"/>
      <c r="G92" s="1"/>
      <c r="H92" s="1"/>
      <c r="I92" s="1"/>
      <c r="J92" s="1"/>
      <c r="K92" s="1"/>
      <c r="L92" s="1"/>
      <c r="M92" s="1"/>
      <c r="N92" s="1">
        <v>26.3</v>
      </c>
      <c r="O92" s="1">
        <v>24.2</v>
      </c>
      <c r="P92" s="1">
        <v>22</v>
      </c>
      <c r="Q92" s="1">
        <v>20.7</v>
      </c>
      <c r="R92" s="1">
        <v>20.100000000000001</v>
      </c>
      <c r="S92" s="1">
        <v>22.5</v>
      </c>
      <c r="T92" s="1">
        <v>22</v>
      </c>
      <c r="U92" s="1">
        <v>20.8</v>
      </c>
      <c r="V92" s="1">
        <v>20.2</v>
      </c>
      <c r="W92" s="1">
        <v>18.2</v>
      </c>
      <c r="X92" s="1">
        <v>18.100000000000001</v>
      </c>
      <c r="Y92" s="1">
        <v>14.7</v>
      </c>
    </row>
    <row r="93" spans="1:25" x14ac:dyDescent="0.25">
      <c r="A93" s="1" t="s">
        <v>31</v>
      </c>
      <c r="B93" s="1" t="s">
        <v>6</v>
      </c>
      <c r="C93" s="1"/>
      <c r="D93" s="1" t="s">
        <v>7</v>
      </c>
      <c r="E93" s="1"/>
      <c r="F93" s="1"/>
      <c r="G93" s="1"/>
      <c r="H93" s="1"/>
      <c r="I93" s="1"/>
      <c r="J93" s="1"/>
      <c r="K93" s="1"/>
      <c r="L93" s="1"/>
      <c r="M93" s="1"/>
      <c r="N93" s="1">
        <v>116.69564676170299</v>
      </c>
      <c r="O93" s="1">
        <v>113.85024824906459</v>
      </c>
      <c r="P93" s="1">
        <v>122.10809623201141</v>
      </c>
      <c r="Q93" s="1">
        <v>113.84680619245462</v>
      </c>
      <c r="R93" s="1">
        <v>111.21049262786511</v>
      </c>
      <c r="S93" s="1">
        <v>122.79148063421943</v>
      </c>
      <c r="T93" s="1">
        <v>119.67668492498214</v>
      </c>
      <c r="U93" s="1">
        <v>123.27673513343728</v>
      </c>
      <c r="V93" s="1">
        <v>129.77414204160198</v>
      </c>
      <c r="W93" s="1">
        <v>129.4131569212021</v>
      </c>
      <c r="X93" s="1">
        <v>126.22005383580081</v>
      </c>
      <c r="Y93" s="1">
        <v>127.63047142997155</v>
      </c>
    </row>
    <row r="94" spans="1:25" x14ac:dyDescent="0.25">
      <c r="A94" s="1" t="s">
        <v>31</v>
      </c>
      <c r="B94" s="1" t="s">
        <v>8</v>
      </c>
      <c r="C94" s="1"/>
      <c r="D94" s="1" t="s">
        <v>9</v>
      </c>
      <c r="E94" s="1"/>
      <c r="F94" s="1"/>
      <c r="G94" s="1"/>
      <c r="H94" s="1"/>
      <c r="I94" s="1"/>
      <c r="J94" s="1"/>
      <c r="K94" s="1"/>
      <c r="L94" s="1"/>
      <c r="M94" s="1"/>
      <c r="N94" s="1">
        <v>157.50879504949307</v>
      </c>
      <c r="O94" s="1">
        <v>149.47951885253764</v>
      </c>
      <c r="P94" s="1">
        <v>158.44450181258929</v>
      </c>
      <c r="Q94" s="1">
        <v>163.23969181403476</v>
      </c>
      <c r="R94" s="1">
        <v>168.32770301679437</v>
      </c>
      <c r="S94" s="1">
        <v>157.79081012857935</v>
      </c>
      <c r="T94" s="1">
        <v>159.48340080971658</v>
      </c>
      <c r="U94" s="1">
        <v>167.22227544507138</v>
      </c>
      <c r="V94" s="1">
        <v>165.15288173407117</v>
      </c>
      <c r="W94" s="1">
        <v>167.75564816225273</v>
      </c>
      <c r="X94" s="1">
        <v>168.16933095992707</v>
      </c>
      <c r="Y94" s="1">
        <v>169.45264137998629</v>
      </c>
    </row>
    <row r="95" spans="1:25" x14ac:dyDescent="0.25">
      <c r="A95" s="1" t="s">
        <v>31</v>
      </c>
      <c r="B95" s="1" t="s">
        <v>10</v>
      </c>
      <c r="C95" s="1"/>
      <c r="D95" s="1" t="s">
        <v>11</v>
      </c>
      <c r="E95" s="1"/>
      <c r="F95" s="1"/>
      <c r="G95" s="1"/>
      <c r="H95" s="1"/>
      <c r="I95" s="1"/>
      <c r="J95" s="1"/>
      <c r="K95" s="1"/>
      <c r="L95" s="1"/>
      <c r="M95" s="1"/>
      <c r="N95" s="1">
        <v>32.495558188803912</v>
      </c>
      <c r="O95" s="1">
        <v>32.470232898397775</v>
      </c>
      <c r="P95" s="1">
        <v>33.547401955399309</v>
      </c>
      <c r="Q95" s="1">
        <v>32.013501993510616</v>
      </c>
      <c r="R95" s="1">
        <v>31.961804355340476</v>
      </c>
      <c r="S95" s="1">
        <v>32.517709237201224</v>
      </c>
      <c r="T95" s="1">
        <v>32.439914265301262</v>
      </c>
      <c r="U95" s="1">
        <v>33.60098942149132</v>
      </c>
      <c r="V95" s="1">
        <v>35.072976224326865</v>
      </c>
      <c r="W95" s="1">
        <v>34.931194916545167</v>
      </c>
      <c r="X95" s="1">
        <v>34.010615204272128</v>
      </c>
      <c r="Y95" s="1">
        <v>34.916887190042139</v>
      </c>
    </row>
    <row r="96" spans="1:25" x14ac:dyDescent="0.25">
      <c r="A96" s="1" t="s">
        <v>31</v>
      </c>
      <c r="B96" s="1" t="s">
        <v>12</v>
      </c>
      <c r="C96" s="1"/>
      <c r="D96" s="1" t="s">
        <v>13</v>
      </c>
      <c r="E96" s="1"/>
      <c r="F96" s="1"/>
      <c r="G96" s="1"/>
      <c r="H96" s="1"/>
      <c r="I96" s="1"/>
      <c r="J96" s="1"/>
      <c r="K96" s="1"/>
      <c r="L96" s="1"/>
      <c r="M96" s="1"/>
      <c r="N96" s="1">
        <v>53.494196685648461</v>
      </c>
      <c r="O96" s="1">
        <v>53.21737290791701</v>
      </c>
      <c r="P96" s="1">
        <v>55.459776884484761</v>
      </c>
      <c r="Q96" s="1">
        <v>55.228510906980055</v>
      </c>
      <c r="R96" s="1">
        <v>54.752567712456283</v>
      </c>
      <c r="S96" s="1">
        <v>56.589859513670554</v>
      </c>
      <c r="T96" s="1">
        <v>55.954503126899183</v>
      </c>
      <c r="U96" s="1">
        <v>55.798037315241103</v>
      </c>
      <c r="V96" s="1">
        <v>59.802057535842458</v>
      </c>
      <c r="W96" s="1">
        <v>59.5974004949666</v>
      </c>
      <c r="X96" s="1">
        <v>62.46600055000458</v>
      </c>
      <c r="Y96" s="1">
        <v>64.652189154449772</v>
      </c>
    </row>
    <row r="97" spans="1:25" x14ac:dyDescent="0.25">
      <c r="A97" s="1" t="s">
        <v>31</v>
      </c>
      <c r="B97" s="1" t="s">
        <v>14</v>
      </c>
      <c r="C97" s="1"/>
      <c r="D97" s="1" t="s">
        <v>15</v>
      </c>
      <c r="E97" s="1"/>
      <c r="F97" s="1"/>
      <c r="G97" s="1"/>
      <c r="H97" s="1"/>
      <c r="I97" s="1"/>
      <c r="J97" s="1"/>
      <c r="K97" s="1"/>
      <c r="L97" s="1"/>
      <c r="M97" s="1"/>
      <c r="N97" s="1">
        <v>83.84945933840936</v>
      </c>
      <c r="O97" s="1">
        <v>86.155127562214005</v>
      </c>
      <c r="P97" s="1">
        <v>91.133242965317393</v>
      </c>
      <c r="Q97" s="1">
        <v>94.789960690062529</v>
      </c>
      <c r="R97" s="1">
        <v>95.62257382486446</v>
      </c>
      <c r="S97" s="1">
        <v>97.385680741831507</v>
      </c>
      <c r="T97" s="1">
        <v>98.029552627967632</v>
      </c>
      <c r="U97" s="1">
        <v>101.79192633874486</v>
      </c>
      <c r="V97" s="1">
        <v>107.9772158439655</v>
      </c>
      <c r="W97" s="1">
        <v>110.14970692767162</v>
      </c>
      <c r="X97" s="1">
        <v>116.09796131634431</v>
      </c>
      <c r="Y97" s="1">
        <v>122.41917071899186</v>
      </c>
    </row>
    <row r="98" spans="1:25" x14ac:dyDescent="0.25">
      <c r="A98" s="1" t="s">
        <v>31</v>
      </c>
      <c r="B98" s="1" t="s">
        <v>16</v>
      </c>
      <c r="C98" s="1"/>
      <c r="D98" s="1" t="s">
        <v>17</v>
      </c>
      <c r="E98" s="1"/>
      <c r="F98" s="1"/>
      <c r="G98" s="1"/>
      <c r="H98" s="1"/>
      <c r="I98" s="1"/>
      <c r="J98" s="1"/>
      <c r="K98" s="1"/>
      <c r="L98" s="1"/>
      <c r="M98" s="1"/>
      <c r="N98" s="1">
        <v>45.056343975942156</v>
      </c>
      <c r="O98" s="1">
        <v>45.127499529868992</v>
      </c>
      <c r="P98" s="1">
        <v>46.30698015019788</v>
      </c>
      <c r="Q98" s="1">
        <v>48.281528402957406</v>
      </c>
      <c r="R98" s="1">
        <v>48.624858462679235</v>
      </c>
      <c r="S98" s="1">
        <v>51.224459744497956</v>
      </c>
      <c r="T98" s="1">
        <v>51.315944245133217</v>
      </c>
      <c r="U98" s="1">
        <v>52.71003634601405</v>
      </c>
      <c r="V98" s="1">
        <v>54.920726620192042</v>
      </c>
      <c r="W98" s="1">
        <v>56.552892577361789</v>
      </c>
      <c r="X98" s="1">
        <v>60.036038133651111</v>
      </c>
      <c r="Y98" s="1">
        <v>62.928640126558399</v>
      </c>
    </row>
    <row r="99" spans="1:25" x14ac:dyDescent="0.25">
      <c r="A99" s="1" t="s">
        <v>31</v>
      </c>
      <c r="B99" s="1" t="s">
        <v>18</v>
      </c>
      <c r="C99" s="1"/>
      <c r="D99" s="1" t="s">
        <v>19</v>
      </c>
      <c r="E99" s="1"/>
      <c r="F99" s="1"/>
      <c r="G99" s="1"/>
      <c r="H99" s="1"/>
      <c r="I99" s="1"/>
      <c r="J99" s="1"/>
      <c r="K99" s="1"/>
      <c r="L99" s="1"/>
      <c r="M99" s="1"/>
      <c r="N99" s="1">
        <v>52.443751443751445</v>
      </c>
      <c r="O99" s="1">
        <v>46.890895173445045</v>
      </c>
      <c r="P99" s="1">
        <v>45.167428676605923</v>
      </c>
      <c r="Q99" s="1">
        <v>46.166121168235584</v>
      </c>
      <c r="R99" s="1">
        <v>44.635264462412167</v>
      </c>
      <c r="S99" s="1">
        <v>47.401529783779168</v>
      </c>
      <c r="T99" s="1">
        <v>50.476749289491671</v>
      </c>
      <c r="U99" s="1">
        <v>48.658198472176963</v>
      </c>
      <c r="V99" s="1">
        <v>49.821305821490164</v>
      </c>
      <c r="W99" s="1">
        <v>51.185736281697487</v>
      </c>
      <c r="X99" s="1">
        <v>52.027085272596594</v>
      </c>
      <c r="Y99" s="1">
        <v>56.483992101829976</v>
      </c>
    </row>
    <row r="100" spans="1:25" x14ac:dyDescent="0.25">
      <c r="A100" s="1" t="s">
        <v>31</v>
      </c>
      <c r="B100" s="1" t="s">
        <v>20</v>
      </c>
      <c r="C100" s="1"/>
      <c r="D100" s="1" t="s">
        <v>21</v>
      </c>
      <c r="E100" s="1">
        <v>502.4</v>
      </c>
      <c r="F100" s="1">
        <v>505.7</v>
      </c>
      <c r="G100" s="1">
        <v>512.9</v>
      </c>
      <c r="H100" s="1">
        <v>521.1</v>
      </c>
      <c r="I100" s="1">
        <v>518.5</v>
      </c>
      <c r="J100" s="1">
        <v>511</v>
      </c>
      <c r="K100" s="1">
        <v>537.20000000000005</v>
      </c>
      <c r="L100" s="1">
        <v>538.69999999999993</v>
      </c>
      <c r="M100" s="1">
        <v>544.19999999999993</v>
      </c>
      <c r="N100" s="1">
        <v>567.84375144375144</v>
      </c>
      <c r="O100" s="1">
        <v>551.39089517344507</v>
      </c>
      <c r="P100" s="1">
        <v>574.16742867660594</v>
      </c>
      <c r="Q100" s="1">
        <v>574.26612116823549</v>
      </c>
      <c r="R100" s="1">
        <v>575.23526446241203</v>
      </c>
      <c r="S100" s="1">
        <v>588.20152978377928</v>
      </c>
      <c r="T100" s="1">
        <v>589.37674928949161</v>
      </c>
      <c r="U100" s="1">
        <v>603.85819847217704</v>
      </c>
      <c r="V100" s="1">
        <v>622.72130582148998</v>
      </c>
      <c r="W100" s="1">
        <v>627.7857362816975</v>
      </c>
      <c r="X100" s="1">
        <v>637.12708527259679</v>
      </c>
      <c r="Y100" s="1">
        <v>653.18399210182997</v>
      </c>
    </row>
    <row r="101" spans="1:25" x14ac:dyDescent="0.25">
      <c r="A101" s="1" t="s">
        <v>32</v>
      </c>
      <c r="B101" s="1" t="s">
        <v>4</v>
      </c>
      <c r="C101" s="1"/>
      <c r="D101" s="1" t="s">
        <v>5</v>
      </c>
      <c r="E101" s="1"/>
      <c r="F101" s="1"/>
      <c r="G101" s="1"/>
      <c r="H101" s="1"/>
      <c r="I101" s="1"/>
      <c r="J101" s="1"/>
      <c r="K101" s="1"/>
      <c r="L101" s="1"/>
      <c r="M101" s="1"/>
      <c r="N101" s="1">
        <v>0.01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</row>
    <row r="102" spans="1:25" x14ac:dyDescent="0.25">
      <c r="A102" s="1" t="s">
        <v>32</v>
      </c>
      <c r="B102" s="1" t="s">
        <v>6</v>
      </c>
      <c r="C102" s="1"/>
      <c r="D102" s="1" t="s">
        <v>7</v>
      </c>
      <c r="E102" s="1"/>
      <c r="F102" s="1"/>
      <c r="G102" s="1"/>
      <c r="H102" s="1"/>
      <c r="I102" s="1"/>
      <c r="J102" s="1"/>
      <c r="K102" s="1"/>
      <c r="L102" s="1"/>
      <c r="M102" s="1"/>
      <c r="N102" s="1">
        <v>196.65604270650053</v>
      </c>
      <c r="O102" s="1">
        <v>202.76710879785094</v>
      </c>
      <c r="P102" s="1">
        <v>191.79605014219973</v>
      </c>
      <c r="Q102" s="1">
        <v>198.84915530225933</v>
      </c>
      <c r="R102" s="1">
        <v>208.32986876765554</v>
      </c>
      <c r="S102" s="1">
        <v>225.98127091808558</v>
      </c>
      <c r="T102" s="1">
        <v>229.75197949625195</v>
      </c>
      <c r="U102" s="1">
        <v>232.77366478579358</v>
      </c>
      <c r="V102" s="1">
        <v>233.8779938318861</v>
      </c>
      <c r="W102" s="1">
        <v>239.28529584575543</v>
      </c>
      <c r="X102" s="1">
        <v>238.34757738896369</v>
      </c>
      <c r="Y102" s="1">
        <v>232.31545514935689</v>
      </c>
    </row>
    <row r="103" spans="1:25" x14ac:dyDescent="0.25">
      <c r="A103" s="1" t="s">
        <v>32</v>
      </c>
      <c r="B103" s="1" t="s">
        <v>8</v>
      </c>
      <c r="C103" s="1"/>
      <c r="D103" s="1" t="s">
        <v>9</v>
      </c>
      <c r="E103" s="1"/>
      <c r="F103" s="1"/>
      <c r="G103" s="1"/>
      <c r="H103" s="1"/>
      <c r="I103" s="1"/>
      <c r="J103" s="1"/>
      <c r="K103" s="1"/>
      <c r="L103" s="1"/>
      <c r="M103" s="1"/>
      <c r="N103" s="1">
        <v>431.38229260176911</v>
      </c>
      <c r="O103" s="1">
        <v>459.80345869711215</v>
      </c>
      <c r="P103" s="1">
        <v>450.21080840260231</v>
      </c>
      <c r="Q103" s="1">
        <v>448.93484632607363</v>
      </c>
      <c r="R103" s="1">
        <v>468.9962978414008</v>
      </c>
      <c r="S103" s="1">
        <v>469.57424131441644</v>
      </c>
      <c r="T103" s="1">
        <v>488.67077308656258</v>
      </c>
      <c r="U103" s="1">
        <v>495.38025644189668</v>
      </c>
      <c r="V103" s="1">
        <v>536.91374920711303</v>
      </c>
      <c r="W103" s="1">
        <v>555.02682523447868</v>
      </c>
      <c r="X103" s="1">
        <v>579.12849390005636</v>
      </c>
      <c r="Y103" s="1">
        <v>598.32815076175859</v>
      </c>
    </row>
    <row r="104" spans="1:25" x14ac:dyDescent="0.25">
      <c r="A104" s="1" t="s">
        <v>32</v>
      </c>
      <c r="B104" s="1" t="s">
        <v>10</v>
      </c>
      <c r="C104" s="1"/>
      <c r="D104" s="1" t="s">
        <v>11</v>
      </c>
      <c r="E104" s="1"/>
      <c r="F104" s="1"/>
      <c r="G104" s="1"/>
      <c r="H104" s="1"/>
      <c r="I104" s="1"/>
      <c r="J104" s="1"/>
      <c r="K104" s="1"/>
      <c r="L104" s="1"/>
      <c r="M104" s="1"/>
      <c r="N104" s="1">
        <v>54.76166469173041</v>
      </c>
      <c r="O104" s="1">
        <v>57.829432505036941</v>
      </c>
      <c r="P104" s="1">
        <v>52.69314145519791</v>
      </c>
      <c r="Q104" s="1">
        <v>55.915998371667008</v>
      </c>
      <c r="R104" s="1">
        <v>59.873833390943659</v>
      </c>
      <c r="S104" s="1">
        <v>59.844487767497938</v>
      </c>
      <c r="T104" s="1">
        <v>62.277247417185492</v>
      </c>
      <c r="U104" s="1">
        <v>63.446078772309669</v>
      </c>
      <c r="V104" s="1">
        <v>63.208256961000899</v>
      </c>
      <c r="W104" s="1">
        <v>64.587878919765856</v>
      </c>
      <c r="X104" s="1">
        <v>64.223928710979891</v>
      </c>
      <c r="Y104" s="1">
        <v>63.556394088884531</v>
      </c>
    </row>
    <row r="105" spans="1:25" x14ac:dyDescent="0.25">
      <c r="A105" s="1" t="s">
        <v>32</v>
      </c>
      <c r="B105" s="1" t="s">
        <v>12</v>
      </c>
      <c r="C105" s="1"/>
      <c r="D105" s="1" t="s">
        <v>13</v>
      </c>
      <c r="E105" s="1"/>
      <c r="F105" s="1"/>
      <c r="G105" s="1"/>
      <c r="H105" s="1"/>
      <c r="I105" s="1"/>
      <c r="J105" s="1"/>
      <c r="K105" s="1"/>
      <c r="L105" s="1"/>
      <c r="M105" s="1"/>
      <c r="N105" s="1">
        <v>130.15748075159422</v>
      </c>
      <c r="O105" s="1">
        <v>129.7407822980004</v>
      </c>
      <c r="P105" s="1">
        <v>126.24358750636215</v>
      </c>
      <c r="Q105" s="1">
        <v>125.63581074200052</v>
      </c>
      <c r="R105" s="1">
        <v>123.83985290138982</v>
      </c>
      <c r="S105" s="1">
        <v>125.39673060850879</v>
      </c>
      <c r="T105" s="1">
        <v>127.25356799780431</v>
      </c>
      <c r="U105" s="1">
        <v>124.22558759389388</v>
      </c>
      <c r="V105" s="1">
        <v>133.19182998553148</v>
      </c>
      <c r="W105" s="1">
        <v>133.62669470236875</v>
      </c>
      <c r="X105" s="1">
        <v>136.1894949124576</v>
      </c>
      <c r="Y105" s="1">
        <v>136.28681473758013</v>
      </c>
    </row>
    <row r="106" spans="1:25" x14ac:dyDescent="0.25">
      <c r="A106" s="1" t="s">
        <v>32</v>
      </c>
      <c r="B106" s="1" t="s">
        <v>14</v>
      </c>
      <c r="C106" s="1"/>
      <c r="D106" s="1" t="s">
        <v>15</v>
      </c>
      <c r="E106" s="1"/>
      <c r="F106" s="1"/>
      <c r="G106" s="1"/>
      <c r="H106" s="1"/>
      <c r="I106" s="1"/>
      <c r="J106" s="1"/>
      <c r="K106" s="1"/>
      <c r="L106" s="1"/>
      <c r="M106" s="1"/>
      <c r="N106" s="1">
        <v>204.01529635080087</v>
      </c>
      <c r="O106" s="1">
        <v>210.0410643766063</v>
      </c>
      <c r="P106" s="1">
        <v>207.44741827926836</v>
      </c>
      <c r="Q106" s="1">
        <v>215.63162515021281</v>
      </c>
      <c r="R106" s="1">
        <v>216.28000240488188</v>
      </c>
      <c r="S106" s="1">
        <v>215.79565805707011</v>
      </c>
      <c r="T106" s="1">
        <v>222.94202689721425</v>
      </c>
      <c r="U106" s="1">
        <v>226.62377513932637</v>
      </c>
      <c r="V106" s="1">
        <v>240.48809635656437</v>
      </c>
      <c r="W106" s="1">
        <v>246.97287359743956</v>
      </c>
      <c r="X106" s="1">
        <v>253.11885782381526</v>
      </c>
      <c r="Y106" s="1">
        <v>258.05961187563486</v>
      </c>
    </row>
    <row r="107" spans="1:25" x14ac:dyDescent="0.25">
      <c r="A107" s="1" t="s">
        <v>32</v>
      </c>
      <c r="B107" s="1" t="s">
        <v>16</v>
      </c>
      <c r="C107" s="1"/>
      <c r="D107" s="1" t="s">
        <v>17</v>
      </c>
      <c r="E107" s="1"/>
      <c r="F107" s="1"/>
      <c r="G107" s="1"/>
      <c r="H107" s="1"/>
      <c r="I107" s="1"/>
      <c r="J107" s="1"/>
      <c r="K107" s="1"/>
      <c r="L107" s="1"/>
      <c r="M107" s="1"/>
      <c r="N107" s="1">
        <v>109.62722289760488</v>
      </c>
      <c r="O107" s="1">
        <v>110.01815332539334</v>
      </c>
      <c r="P107" s="1">
        <v>105.40899421436956</v>
      </c>
      <c r="Q107" s="1">
        <v>109.83256410778662</v>
      </c>
      <c r="R107" s="1">
        <v>109.98014469372828</v>
      </c>
      <c r="S107" s="1">
        <v>113.50761133442116</v>
      </c>
      <c r="T107" s="1">
        <v>116.70440510498148</v>
      </c>
      <c r="U107" s="1">
        <v>117.35063726677973</v>
      </c>
      <c r="V107" s="1">
        <v>122.32007365790415</v>
      </c>
      <c r="W107" s="1">
        <v>126.80043170019164</v>
      </c>
      <c r="X107" s="1">
        <v>130.89164726372721</v>
      </c>
      <c r="Y107" s="1">
        <v>132.6535733867851</v>
      </c>
    </row>
    <row r="108" spans="1:25" x14ac:dyDescent="0.25">
      <c r="A108" s="1" t="s">
        <v>32</v>
      </c>
      <c r="B108" s="1" t="s">
        <v>18</v>
      </c>
      <c r="C108" s="1"/>
      <c r="D108" s="1" t="s">
        <v>19</v>
      </c>
      <c r="E108" s="1"/>
      <c r="F108" s="1"/>
      <c r="G108" s="1"/>
      <c r="H108" s="1"/>
      <c r="I108" s="1"/>
      <c r="J108" s="1"/>
      <c r="K108" s="1"/>
      <c r="L108" s="1"/>
      <c r="M108" s="1"/>
      <c r="N108" s="1">
        <v>120.08510048510048</v>
      </c>
      <c r="O108" s="1">
        <v>126.41374980715142</v>
      </c>
      <c r="P108" s="1">
        <v>117.96177802319161</v>
      </c>
      <c r="Q108" s="1">
        <v>121.00375573256093</v>
      </c>
      <c r="R108" s="1">
        <v>126.22379199152951</v>
      </c>
      <c r="S108" s="1">
        <v>124.51416972908298</v>
      </c>
      <c r="T108" s="1">
        <v>128.70425225743784</v>
      </c>
      <c r="U108" s="1">
        <v>132.15188805618914</v>
      </c>
      <c r="V108" s="1">
        <v>134.03826366177083</v>
      </c>
      <c r="W108" s="1">
        <v>140.09869834539447</v>
      </c>
      <c r="X108" s="1">
        <v>139.68562136940463</v>
      </c>
      <c r="Y108" s="1">
        <v>147.26517165591247</v>
      </c>
    </row>
    <row r="109" spans="1:25" x14ac:dyDescent="0.25">
      <c r="A109" s="1" t="s">
        <v>32</v>
      </c>
      <c r="B109" s="1" t="s">
        <v>20</v>
      </c>
      <c r="C109" s="1"/>
      <c r="D109" s="1" t="s">
        <v>21</v>
      </c>
      <c r="E109" s="1">
        <v>1109.2</v>
      </c>
      <c r="F109" s="1">
        <v>1136.5</v>
      </c>
      <c r="G109" s="1">
        <v>1158.1000000000001</v>
      </c>
      <c r="H109" s="1">
        <v>1159.9000000000001</v>
      </c>
      <c r="I109" s="1">
        <v>1143.3</v>
      </c>
      <c r="J109" s="1">
        <v>1145.3000000000002</v>
      </c>
      <c r="K109" s="1">
        <v>1181.8999999999999</v>
      </c>
      <c r="L109" s="1">
        <v>1196.7</v>
      </c>
      <c r="M109" s="1">
        <v>1234.0999999999999</v>
      </c>
      <c r="N109" s="1">
        <v>1246.6851004851005</v>
      </c>
      <c r="O109" s="1">
        <v>1296.6137498071514</v>
      </c>
      <c r="P109" s="1">
        <v>1251.7617780231915</v>
      </c>
      <c r="Q109" s="1">
        <v>1275.8037557325608</v>
      </c>
      <c r="R109" s="1">
        <v>1313.5237919915294</v>
      </c>
      <c r="S109" s="1">
        <v>1334.6141697290832</v>
      </c>
      <c r="T109" s="1">
        <v>1376.3042522574381</v>
      </c>
      <c r="U109" s="1">
        <v>1391.9518880561891</v>
      </c>
      <c r="V109" s="1">
        <v>1464.0382636617708</v>
      </c>
      <c r="W109" s="1">
        <v>1506.3986983453945</v>
      </c>
      <c r="X109" s="1">
        <v>1541.5856213694046</v>
      </c>
      <c r="Y109" s="1">
        <v>1568.4651716559124</v>
      </c>
    </row>
    <row r="110" spans="1:25" x14ac:dyDescent="0.25">
      <c r="A110" s="1" t="s">
        <v>33</v>
      </c>
      <c r="B110" s="1" t="s">
        <v>4</v>
      </c>
      <c r="C110" s="1"/>
      <c r="D110" s="1" t="s">
        <v>5</v>
      </c>
      <c r="E110" s="1"/>
      <c r="F110" s="1"/>
      <c r="G110" s="1"/>
      <c r="H110" s="1"/>
      <c r="I110" s="1"/>
      <c r="J110" s="1"/>
      <c r="K110" s="1"/>
      <c r="L110" s="1"/>
      <c r="M110" s="1"/>
      <c r="N110" s="1">
        <v>34</v>
      </c>
      <c r="O110" s="1">
        <v>31.8</v>
      </c>
      <c r="P110" s="1">
        <v>31.2</v>
      </c>
      <c r="Q110" s="1">
        <v>27.9</v>
      </c>
      <c r="R110" s="1">
        <v>27.2</v>
      </c>
      <c r="S110" s="1">
        <v>22.1</v>
      </c>
      <c r="T110" s="1">
        <v>22.4</v>
      </c>
      <c r="U110" s="1">
        <v>25.6</v>
      </c>
      <c r="V110" s="1">
        <v>31.1</v>
      </c>
      <c r="W110" s="1">
        <v>25.8</v>
      </c>
      <c r="X110" s="1">
        <v>25.3</v>
      </c>
      <c r="Y110" s="1">
        <v>23.7</v>
      </c>
    </row>
    <row r="111" spans="1:25" x14ac:dyDescent="0.25">
      <c r="A111" s="1" t="s">
        <v>33</v>
      </c>
      <c r="B111" s="1" t="s">
        <v>6</v>
      </c>
      <c r="C111" s="1"/>
      <c r="D111" s="1" t="s">
        <v>7</v>
      </c>
      <c r="E111" s="1"/>
      <c r="F111" s="1"/>
      <c r="G111" s="1"/>
      <c r="H111" s="1"/>
      <c r="I111" s="1"/>
      <c r="J111" s="1"/>
      <c r="K111" s="1"/>
      <c r="L111" s="1"/>
      <c r="M111" s="1"/>
      <c r="N111" s="1">
        <v>164.81882533184913</v>
      </c>
      <c r="O111" s="1">
        <v>170.19481555214432</v>
      </c>
      <c r="P111" s="1">
        <v>160.40563550477864</v>
      </c>
      <c r="Q111" s="1">
        <v>165.28915003412317</v>
      </c>
      <c r="R111" s="1">
        <v>161.62267661537359</v>
      </c>
      <c r="S111" s="1">
        <v>175.10427207879283</v>
      </c>
      <c r="T111" s="1">
        <v>170.65697048049989</v>
      </c>
      <c r="U111" s="1">
        <v>171.53695074206613</v>
      </c>
      <c r="V111" s="1">
        <v>169.36205953761018</v>
      </c>
      <c r="W111" s="1">
        <v>173.16537331621439</v>
      </c>
      <c r="X111" s="1">
        <v>167.51729475100942</v>
      </c>
      <c r="Y111" s="1">
        <v>169.32187482984304</v>
      </c>
    </row>
    <row r="112" spans="1:25" x14ac:dyDescent="0.25">
      <c r="A112" s="1" t="s">
        <v>33</v>
      </c>
      <c r="B112" s="1" t="s">
        <v>8</v>
      </c>
      <c r="C112" s="1"/>
      <c r="D112" s="1" t="s">
        <v>9</v>
      </c>
      <c r="E112" s="1"/>
      <c r="F112" s="1"/>
      <c r="G112" s="1"/>
      <c r="H112" s="1"/>
      <c r="I112" s="1"/>
      <c r="J112" s="1"/>
      <c r="K112" s="1"/>
      <c r="L112" s="1"/>
      <c r="M112" s="1"/>
      <c r="N112" s="1">
        <v>229.28503477084757</v>
      </c>
      <c r="O112" s="1">
        <v>238.46541063033672</v>
      </c>
      <c r="P112" s="1">
        <v>248.62527738108318</v>
      </c>
      <c r="Q112" s="1">
        <v>251.73186025071539</v>
      </c>
      <c r="R112" s="1">
        <v>260.12709870436373</v>
      </c>
      <c r="S112" s="1">
        <v>257.52451571462382</v>
      </c>
      <c r="T112" s="1">
        <v>249.98424908424909</v>
      </c>
      <c r="U112" s="1">
        <v>252.30798828848032</v>
      </c>
      <c r="V112" s="1">
        <v>254.2658675824056</v>
      </c>
      <c r="W112" s="1">
        <v>262.09383500533153</v>
      </c>
      <c r="X112" s="1">
        <v>258.94434507011675</v>
      </c>
      <c r="Y112" s="1">
        <v>258.55538784888978</v>
      </c>
    </row>
    <row r="113" spans="1:25" x14ac:dyDescent="0.25">
      <c r="A113" s="1" t="s">
        <v>33</v>
      </c>
      <c r="B113" s="1" t="s">
        <v>10</v>
      </c>
      <c r="C113" s="1"/>
      <c r="D113" s="1" t="s">
        <v>11</v>
      </c>
      <c r="E113" s="1"/>
      <c r="F113" s="1"/>
      <c r="G113" s="1"/>
      <c r="H113" s="1"/>
      <c r="I113" s="1"/>
      <c r="J113" s="1"/>
      <c r="K113" s="1"/>
      <c r="L113" s="1"/>
      <c r="M113" s="1"/>
      <c r="N113" s="1">
        <v>45.896139897303314</v>
      </c>
      <c r="O113" s="1">
        <v>48.539773817518949</v>
      </c>
      <c r="P113" s="1">
        <v>44.069087114138192</v>
      </c>
      <c r="Q113" s="1">
        <v>46.478989715161454</v>
      </c>
      <c r="R113" s="1">
        <v>46.450224680262707</v>
      </c>
      <c r="S113" s="1">
        <v>46.371212206583344</v>
      </c>
      <c r="T113" s="1">
        <v>46.258780435251026</v>
      </c>
      <c r="U113" s="1">
        <v>46.755060969453588</v>
      </c>
      <c r="V113" s="1">
        <v>45.77207287998425</v>
      </c>
      <c r="W113" s="1">
        <v>46.74079167845408</v>
      </c>
      <c r="X113" s="1">
        <v>45.138360178873782</v>
      </c>
      <c r="Y113" s="1">
        <v>46.322737321267162</v>
      </c>
    </row>
    <row r="114" spans="1:25" x14ac:dyDescent="0.25">
      <c r="A114" s="1" t="s">
        <v>33</v>
      </c>
      <c r="B114" s="1" t="s">
        <v>12</v>
      </c>
      <c r="C114" s="1"/>
      <c r="D114" s="1" t="s">
        <v>13</v>
      </c>
      <c r="E114" s="1"/>
      <c r="F114" s="1"/>
      <c r="G114" s="1"/>
      <c r="H114" s="1"/>
      <c r="I114" s="1"/>
      <c r="J114" s="1"/>
      <c r="K114" s="1"/>
      <c r="L114" s="1"/>
      <c r="M114" s="1"/>
      <c r="N114" s="1">
        <v>103.85030178940856</v>
      </c>
      <c r="O114" s="1">
        <v>102.36772707327775</v>
      </c>
      <c r="P114" s="1">
        <v>103.93317441027081</v>
      </c>
      <c r="Q114" s="1">
        <v>96.587229362282812</v>
      </c>
      <c r="R114" s="1">
        <v>94.950307123460632</v>
      </c>
      <c r="S114" s="1">
        <v>95.281659171409245</v>
      </c>
      <c r="T114" s="1">
        <v>92.803255307886843</v>
      </c>
      <c r="U114" s="1">
        <v>92.70487036588321</v>
      </c>
      <c r="V114" s="1">
        <v>100.00128525526597</v>
      </c>
      <c r="W114" s="1">
        <v>99.048088051952888</v>
      </c>
      <c r="X114" s="1">
        <v>100.71529929416079</v>
      </c>
      <c r="Y114" s="1">
        <v>101.01258033491233</v>
      </c>
    </row>
    <row r="115" spans="1:25" x14ac:dyDescent="0.25">
      <c r="A115" s="1" t="s">
        <v>33</v>
      </c>
      <c r="B115" s="1" t="s">
        <v>14</v>
      </c>
      <c r="C115" s="1"/>
      <c r="D115" s="1" t="s">
        <v>15</v>
      </c>
      <c r="E115" s="1"/>
      <c r="F115" s="1"/>
      <c r="G115" s="1"/>
      <c r="H115" s="1"/>
      <c r="I115" s="1"/>
      <c r="J115" s="1"/>
      <c r="K115" s="1"/>
      <c r="L115" s="1"/>
      <c r="M115" s="1"/>
      <c r="N115" s="1">
        <v>162.78011815641864</v>
      </c>
      <c r="O115" s="1">
        <v>165.72604212373849</v>
      </c>
      <c r="P115" s="1">
        <v>170.78624848088251</v>
      </c>
      <c r="Q115" s="1">
        <v>165.77487830213656</v>
      </c>
      <c r="R115" s="1">
        <v>165.82588053749109</v>
      </c>
      <c r="S115" s="1">
        <v>163.97052970907791</v>
      </c>
      <c r="T115" s="1">
        <v>162.58676410045288</v>
      </c>
      <c r="U115" s="1">
        <v>169.12077538163314</v>
      </c>
      <c r="V115" s="1">
        <v>180.56001428061404</v>
      </c>
      <c r="W115" s="1">
        <v>183.06365344894959</v>
      </c>
      <c r="X115" s="1">
        <v>187.18728297735817</v>
      </c>
      <c r="Y115" s="1">
        <v>191.2677123313529</v>
      </c>
    </row>
    <row r="116" spans="1:25" x14ac:dyDescent="0.25">
      <c r="A116" s="1" t="s">
        <v>33</v>
      </c>
      <c r="B116" s="1" t="s">
        <v>16</v>
      </c>
      <c r="C116" s="1"/>
      <c r="D116" s="1" t="s">
        <v>17</v>
      </c>
      <c r="E116" s="1"/>
      <c r="F116" s="1"/>
      <c r="G116" s="1"/>
      <c r="H116" s="1"/>
      <c r="I116" s="1"/>
      <c r="J116" s="1"/>
      <c r="K116" s="1"/>
      <c r="L116" s="1"/>
      <c r="M116" s="1"/>
      <c r="N116" s="1">
        <v>87.469580054172795</v>
      </c>
      <c r="O116" s="1">
        <v>86.806230802983762</v>
      </c>
      <c r="P116" s="1">
        <v>86.780577108846714</v>
      </c>
      <c r="Q116" s="1">
        <v>84.437892335580585</v>
      </c>
      <c r="R116" s="1">
        <v>84.323812339048274</v>
      </c>
      <c r="S116" s="1">
        <v>86.247811119512889</v>
      </c>
      <c r="T116" s="1">
        <v>85.109980591660303</v>
      </c>
      <c r="U116" s="1">
        <v>87.57435425248363</v>
      </c>
      <c r="V116" s="1">
        <v>91.838700464119967</v>
      </c>
      <c r="W116" s="1">
        <v>93.988258499097526</v>
      </c>
      <c r="X116" s="1">
        <v>96.797417728481065</v>
      </c>
      <c r="Y116" s="1">
        <v>98.31970733373484</v>
      </c>
    </row>
    <row r="117" spans="1:25" x14ac:dyDescent="0.25">
      <c r="A117" s="1" t="s">
        <v>33</v>
      </c>
      <c r="B117" s="1" t="s">
        <v>18</v>
      </c>
      <c r="C117" s="1"/>
      <c r="D117" s="1" t="s">
        <v>19</v>
      </c>
      <c r="E117" s="1"/>
      <c r="F117" s="1"/>
      <c r="G117" s="1"/>
      <c r="H117" s="1"/>
      <c r="I117" s="1"/>
      <c r="J117" s="1"/>
      <c r="K117" s="1"/>
      <c r="L117" s="1"/>
      <c r="M117" s="1"/>
      <c r="N117" s="1">
        <v>73.24203049203048</v>
      </c>
      <c r="O117" s="1">
        <v>65.995840404447975</v>
      </c>
      <c r="P117" s="1">
        <v>59.515748205411377</v>
      </c>
      <c r="Q117" s="1">
        <v>59.733256094617424</v>
      </c>
      <c r="R117" s="1">
        <v>59.72496992010781</v>
      </c>
      <c r="S117" s="1">
        <v>59.956627638663363</v>
      </c>
      <c r="T117" s="1">
        <v>62.814554328404746</v>
      </c>
      <c r="U117" s="1">
        <v>59.309916367980883</v>
      </c>
      <c r="V117" s="1">
        <v>65.959514776714045</v>
      </c>
      <c r="W117" s="1">
        <v>60.884631237341736</v>
      </c>
      <c r="X117" s="1">
        <v>63.564107035548901</v>
      </c>
      <c r="Y117" s="1">
        <v>61.247483045966881</v>
      </c>
    </row>
    <row r="118" spans="1:25" x14ac:dyDescent="0.25">
      <c r="A118" s="1" t="s">
        <v>33</v>
      </c>
      <c r="B118" s="1" t="s">
        <v>20</v>
      </c>
      <c r="C118" s="1"/>
      <c r="D118" s="1" t="s">
        <v>21</v>
      </c>
      <c r="E118" s="1">
        <v>771.19999999999993</v>
      </c>
      <c r="F118" s="1">
        <v>784.8</v>
      </c>
      <c r="G118" s="1">
        <v>807.59999999999991</v>
      </c>
      <c r="H118" s="1">
        <v>790.4</v>
      </c>
      <c r="I118" s="1">
        <v>801.69999999999993</v>
      </c>
      <c r="J118" s="1">
        <v>795.9</v>
      </c>
      <c r="K118" s="1">
        <v>825.4</v>
      </c>
      <c r="L118" s="1">
        <v>855.3</v>
      </c>
      <c r="M118" s="1">
        <v>871.9</v>
      </c>
      <c r="N118" s="1">
        <v>901.34203049203052</v>
      </c>
      <c r="O118" s="1">
        <v>909.89584040444799</v>
      </c>
      <c r="P118" s="1">
        <v>905.31574820541141</v>
      </c>
      <c r="Q118" s="1">
        <v>897.93325609461738</v>
      </c>
      <c r="R118" s="1">
        <v>900.22496992010781</v>
      </c>
      <c r="S118" s="1">
        <v>906.55662763866337</v>
      </c>
      <c r="T118" s="1">
        <v>892.61455432840489</v>
      </c>
      <c r="U118" s="1">
        <v>904.90991636798094</v>
      </c>
      <c r="V118" s="1">
        <v>938.85951477671404</v>
      </c>
      <c r="W118" s="1">
        <v>944.78463123734184</v>
      </c>
      <c r="X118" s="1">
        <v>945.16410703554891</v>
      </c>
      <c r="Y118" s="1">
        <v>949.74748304596687</v>
      </c>
    </row>
    <row r="119" spans="1:25" x14ac:dyDescent="0.25">
      <c r="A119" s="1" t="s">
        <v>34</v>
      </c>
      <c r="B119" s="1" t="s">
        <v>4</v>
      </c>
      <c r="C119" s="1"/>
      <c r="D119" s="1" t="s">
        <v>5</v>
      </c>
      <c r="E119" s="1"/>
      <c r="F119" s="1"/>
      <c r="G119" s="1"/>
      <c r="H119" s="1"/>
      <c r="I119" s="1"/>
      <c r="J119" s="1"/>
      <c r="K119" s="1"/>
      <c r="L119" s="1"/>
      <c r="M119" s="1"/>
      <c r="N119" s="1">
        <v>0.01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</row>
    <row r="120" spans="1:25" x14ac:dyDescent="0.25">
      <c r="A120" s="1" t="s">
        <v>34</v>
      </c>
      <c r="B120" s="1" t="s">
        <v>6</v>
      </c>
      <c r="C120" s="1"/>
      <c r="D120" s="1" t="s">
        <v>7</v>
      </c>
      <c r="E120" s="1"/>
      <c r="F120" s="1"/>
      <c r="G120" s="1"/>
      <c r="H120" s="1"/>
      <c r="I120" s="1"/>
      <c r="J120" s="1"/>
      <c r="K120" s="1"/>
      <c r="L120" s="1"/>
      <c r="M120" s="1"/>
      <c r="N120" s="1">
        <v>45.368034758878231</v>
      </c>
      <c r="O120" s="1">
        <v>44.244540919121185</v>
      </c>
      <c r="P120" s="1">
        <v>46.00638373185884</v>
      </c>
      <c r="Q120" s="1">
        <v>48.992708420636731</v>
      </c>
      <c r="R120" s="1">
        <v>51.383985124617077</v>
      </c>
      <c r="S120" s="1">
        <v>54.435267469770899</v>
      </c>
      <c r="T120" s="1">
        <v>51.599730094466935</v>
      </c>
      <c r="U120" s="1">
        <v>54.130536329268701</v>
      </c>
      <c r="V120" s="1">
        <v>55.299372252236488</v>
      </c>
      <c r="W120" s="1">
        <v>52.170831066524492</v>
      </c>
      <c r="X120" s="1">
        <v>54.470693135935406</v>
      </c>
      <c r="Y120" s="1">
        <v>52.342491859692672</v>
      </c>
    </row>
    <row r="121" spans="1:25" x14ac:dyDescent="0.25">
      <c r="A121" s="1" t="s">
        <v>34</v>
      </c>
      <c r="B121" s="1" t="s">
        <v>8</v>
      </c>
      <c r="C121" s="1"/>
      <c r="D121" s="1" t="s">
        <v>9</v>
      </c>
      <c r="E121" s="1"/>
      <c r="F121" s="1"/>
      <c r="G121" s="1"/>
      <c r="H121" s="1"/>
      <c r="I121" s="1"/>
      <c r="J121" s="1"/>
      <c r="K121" s="1"/>
      <c r="L121" s="1"/>
      <c r="M121" s="1"/>
      <c r="N121" s="1">
        <v>61.298592409063161</v>
      </c>
      <c r="O121" s="1">
        <v>62.436860788640502</v>
      </c>
      <c r="P121" s="1">
        <v>64.854039571813942</v>
      </c>
      <c r="Q121" s="1">
        <v>71.830636606362475</v>
      </c>
      <c r="R121" s="1">
        <v>70.148299700823642</v>
      </c>
      <c r="S121" s="1">
        <v>66.749154261373249</v>
      </c>
      <c r="T121" s="1">
        <v>71.713495276653163</v>
      </c>
      <c r="U121" s="1">
        <v>69.515345007459914</v>
      </c>
      <c r="V121" s="1">
        <v>75.955327106892099</v>
      </c>
      <c r="W121" s="1">
        <v>75.847219985637508</v>
      </c>
      <c r="X121" s="1">
        <v>77.051910302609286</v>
      </c>
      <c r="Y121" s="1">
        <v>67.937754690886123</v>
      </c>
    </row>
    <row r="122" spans="1:25" x14ac:dyDescent="0.25">
      <c r="A122" s="1" t="s">
        <v>34</v>
      </c>
      <c r="B122" s="1" t="s">
        <v>10</v>
      </c>
      <c r="C122" s="1"/>
      <c r="D122" s="1" t="s">
        <v>11</v>
      </c>
      <c r="E122" s="1"/>
      <c r="F122" s="1"/>
      <c r="G122" s="1"/>
      <c r="H122" s="1"/>
      <c r="I122" s="1"/>
      <c r="J122" s="1"/>
      <c r="K122" s="1"/>
      <c r="L122" s="1"/>
      <c r="M122" s="1"/>
      <c r="N122" s="1">
        <v>12.633372832058603</v>
      </c>
      <c r="O122" s="1">
        <v>12.618598292238321</v>
      </c>
      <c r="P122" s="1">
        <v>12.639576696327214</v>
      </c>
      <c r="Q122" s="1">
        <v>13.776654973000804</v>
      </c>
      <c r="R122" s="1">
        <v>14.76771517455928</v>
      </c>
      <c r="S122" s="1">
        <v>14.415578268855857</v>
      </c>
      <c r="T122" s="1">
        <v>13.986774628879893</v>
      </c>
      <c r="U122" s="1">
        <v>14.754118663271374</v>
      </c>
      <c r="V122" s="1">
        <v>14.945300640871411</v>
      </c>
      <c r="W122" s="1">
        <v>14.081948947838011</v>
      </c>
      <c r="X122" s="1">
        <v>14.677396561455303</v>
      </c>
      <c r="Y122" s="1">
        <v>14.319753449421194</v>
      </c>
    </row>
    <row r="123" spans="1:25" x14ac:dyDescent="0.25">
      <c r="A123" s="1" t="s">
        <v>34</v>
      </c>
      <c r="B123" s="1" t="s">
        <v>12</v>
      </c>
      <c r="C123" s="1"/>
      <c r="D123" s="1" t="s">
        <v>13</v>
      </c>
      <c r="E123" s="1"/>
      <c r="F123" s="1"/>
      <c r="G123" s="1"/>
      <c r="H123" s="1"/>
      <c r="I123" s="1"/>
      <c r="J123" s="1"/>
      <c r="K123" s="1"/>
      <c r="L123" s="1"/>
      <c r="M123" s="1"/>
      <c r="N123" s="1">
        <v>21.262770064196893</v>
      </c>
      <c r="O123" s="1">
        <v>20.825443490252621</v>
      </c>
      <c r="P123" s="1">
        <v>22.856673210557481</v>
      </c>
      <c r="Q123" s="1">
        <v>21.333857465832939</v>
      </c>
      <c r="R123" s="1">
        <v>21.075611491327393</v>
      </c>
      <c r="S123" s="1">
        <v>22.034745492896093</v>
      </c>
      <c r="T123" s="1">
        <v>21.967525338665727</v>
      </c>
      <c r="U123" s="1">
        <v>20.483159680155079</v>
      </c>
      <c r="V123" s="1">
        <v>22.046470245588981</v>
      </c>
      <c r="W123" s="1">
        <v>22.595921177499488</v>
      </c>
      <c r="X123" s="1">
        <v>22.619708497570816</v>
      </c>
      <c r="Y123" s="1">
        <v>24.309223122073114</v>
      </c>
    </row>
    <row r="124" spans="1:25" x14ac:dyDescent="0.25">
      <c r="A124" s="1" t="s">
        <v>34</v>
      </c>
      <c r="B124" s="1" t="s">
        <v>14</v>
      </c>
      <c r="C124" s="1"/>
      <c r="D124" s="1" t="s">
        <v>15</v>
      </c>
      <c r="E124" s="1"/>
      <c r="F124" s="1"/>
      <c r="G124" s="1"/>
      <c r="H124" s="1"/>
      <c r="I124" s="1"/>
      <c r="J124" s="1"/>
      <c r="K124" s="1"/>
      <c r="L124" s="1"/>
      <c r="M124" s="1"/>
      <c r="N124" s="1">
        <v>33.328321283084861</v>
      </c>
      <c r="O124" s="1">
        <v>33.71490628721871</v>
      </c>
      <c r="P124" s="1">
        <v>37.558801533140134</v>
      </c>
      <c r="Q124" s="1">
        <v>36.615789152086677</v>
      </c>
      <c r="R124" s="1">
        <v>36.807483190877477</v>
      </c>
      <c r="S124" s="1">
        <v>37.919668086122506</v>
      </c>
      <c r="T124" s="1">
        <v>38.486029916289283</v>
      </c>
      <c r="U124" s="1">
        <v>37.36726920281076</v>
      </c>
      <c r="V124" s="1">
        <v>39.806598207407127</v>
      </c>
      <c r="W124" s="1">
        <v>41.762460691092457</v>
      </c>
      <c r="X124" s="1">
        <v>42.040502337519484</v>
      </c>
      <c r="Y124" s="1">
        <v>46.029608190340937</v>
      </c>
    </row>
    <row r="125" spans="1:25" x14ac:dyDescent="0.25">
      <c r="A125" s="1" t="s">
        <v>34</v>
      </c>
      <c r="B125" s="1" t="s">
        <v>16</v>
      </c>
      <c r="C125" s="1"/>
      <c r="D125" s="1" t="s">
        <v>17</v>
      </c>
      <c r="E125" s="1"/>
      <c r="F125" s="1"/>
      <c r="G125" s="1"/>
      <c r="H125" s="1"/>
      <c r="I125" s="1"/>
      <c r="J125" s="1"/>
      <c r="K125" s="1"/>
      <c r="L125" s="1"/>
      <c r="M125" s="1"/>
      <c r="N125" s="1">
        <v>17.908908652718235</v>
      </c>
      <c r="O125" s="1">
        <v>17.659650222528679</v>
      </c>
      <c r="P125" s="1">
        <v>19.084525256302392</v>
      </c>
      <c r="Q125" s="1">
        <v>18.650353382080368</v>
      </c>
      <c r="R125" s="1">
        <v>18.716905317795121</v>
      </c>
      <c r="S125" s="1">
        <v>19.945586420981417</v>
      </c>
      <c r="T125" s="1">
        <v>20.146444745044992</v>
      </c>
      <c r="U125" s="1">
        <v>19.349571117034166</v>
      </c>
      <c r="V125" s="1">
        <v>20.246931547003889</v>
      </c>
      <c r="W125" s="1">
        <v>21.441618131408049</v>
      </c>
      <c r="X125" s="1">
        <v>21.739789164909709</v>
      </c>
      <c r="Y125" s="1">
        <v>23.661168687585956</v>
      </c>
    </row>
    <row r="126" spans="1:25" x14ac:dyDescent="0.25">
      <c r="A126" s="1" t="s">
        <v>34</v>
      </c>
      <c r="B126" s="1" t="s">
        <v>18</v>
      </c>
      <c r="C126" s="1"/>
      <c r="D126" s="1" t="s">
        <v>19</v>
      </c>
      <c r="E126" s="1"/>
      <c r="F126" s="1"/>
      <c r="G126" s="1"/>
      <c r="H126" s="1"/>
      <c r="I126" s="1"/>
      <c r="J126" s="1"/>
      <c r="K126" s="1"/>
      <c r="L126" s="1"/>
      <c r="M126" s="1"/>
      <c r="N126" s="1">
        <v>22.252136752136749</v>
      </c>
      <c r="O126" s="1">
        <v>21.389122153258253</v>
      </c>
      <c r="P126" s="1">
        <v>20.128798085772132</v>
      </c>
      <c r="Q126" s="1">
        <v>20.333314023654356</v>
      </c>
      <c r="R126" s="1">
        <v>19.950480075079412</v>
      </c>
      <c r="S126" s="1">
        <v>19.301598154003933</v>
      </c>
      <c r="T126" s="1">
        <v>19.3908527299109</v>
      </c>
      <c r="U126" s="1">
        <v>18.652127004815178</v>
      </c>
      <c r="V126" s="1">
        <v>19.372206695605637</v>
      </c>
      <c r="W126" s="1">
        <v>19.864770048915684</v>
      </c>
      <c r="X126" s="1">
        <v>17.193811639114401</v>
      </c>
      <c r="Y126" s="1">
        <v>20.86600143389396</v>
      </c>
    </row>
    <row r="127" spans="1:25" x14ac:dyDescent="0.25">
      <c r="A127" s="1" t="s">
        <v>34</v>
      </c>
      <c r="B127" s="1" t="s">
        <v>20</v>
      </c>
      <c r="C127" s="1"/>
      <c r="D127" s="1" t="s">
        <v>21</v>
      </c>
      <c r="E127" s="1">
        <v>196.1</v>
      </c>
      <c r="F127" s="1">
        <v>202.2</v>
      </c>
      <c r="G127" s="1">
        <v>201</v>
      </c>
      <c r="H127" s="1">
        <v>193.4</v>
      </c>
      <c r="I127" s="1">
        <v>196.9</v>
      </c>
      <c r="J127" s="1">
        <v>188.9</v>
      </c>
      <c r="K127" s="1">
        <v>191.3</v>
      </c>
      <c r="L127" s="1">
        <v>197.1</v>
      </c>
      <c r="M127" s="1">
        <v>209.8</v>
      </c>
      <c r="N127" s="1">
        <v>214.05213675213673</v>
      </c>
      <c r="O127" s="1">
        <v>212.88912215325826</v>
      </c>
      <c r="P127" s="1">
        <v>223.1287980857721</v>
      </c>
      <c r="Q127" s="1">
        <v>231.53331402365438</v>
      </c>
      <c r="R127" s="1">
        <v>232.85048007507939</v>
      </c>
      <c r="S127" s="1">
        <v>234.80159815400393</v>
      </c>
      <c r="T127" s="1">
        <v>237.29085272991088</v>
      </c>
      <c r="U127" s="1">
        <v>234.25212700481518</v>
      </c>
      <c r="V127" s="1">
        <v>247.67220669560561</v>
      </c>
      <c r="W127" s="1">
        <v>247.76477004891572</v>
      </c>
      <c r="X127" s="1">
        <v>249.79381163911444</v>
      </c>
      <c r="Y127" s="1">
        <v>249.46600143389395</v>
      </c>
    </row>
    <row r="128" spans="1:25" x14ac:dyDescent="0.25">
      <c r="A128" s="1" t="s">
        <v>35</v>
      </c>
      <c r="B128" s="1" t="s">
        <v>4</v>
      </c>
      <c r="C128" s="1"/>
      <c r="D128" s="1" t="s">
        <v>5</v>
      </c>
      <c r="E128" s="1"/>
      <c r="F128" s="1"/>
      <c r="G128" s="1"/>
      <c r="H128" s="1"/>
      <c r="I128" s="1"/>
      <c r="J128" s="1"/>
      <c r="K128" s="1"/>
      <c r="L128" s="1"/>
      <c r="M128" s="1"/>
      <c r="N128" s="1">
        <v>5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25">
      <c r="A129" s="1" t="s">
        <v>35</v>
      </c>
      <c r="B129" s="1" t="s">
        <v>6</v>
      </c>
      <c r="C129" s="1"/>
      <c r="D129" s="1" t="s">
        <v>7</v>
      </c>
      <c r="E129" s="1"/>
      <c r="F129" s="1"/>
      <c r="G129" s="1"/>
      <c r="H129" s="1"/>
      <c r="I129" s="1"/>
      <c r="J129" s="1"/>
      <c r="K129" s="1"/>
      <c r="L129" s="1"/>
      <c r="M129" s="1"/>
      <c r="N129" s="1">
        <v>147.30835577579089</v>
      </c>
      <c r="O129" s="1">
        <v>146.54476398349806</v>
      </c>
      <c r="P129" s="1">
        <v>137.52578515019468</v>
      </c>
      <c r="Q129" s="1">
        <v>136.7508973791023</v>
      </c>
      <c r="R129" s="1">
        <v>139.63567588829159</v>
      </c>
      <c r="S129" s="1">
        <v>154.87832407396971</v>
      </c>
      <c r="T129" s="1">
        <v>152.38335658149902</v>
      </c>
      <c r="U129" s="1">
        <v>150.89813894529013</v>
      </c>
      <c r="V129" s="1">
        <v>154.021741507907</v>
      </c>
      <c r="W129" s="1">
        <v>161.98152024895003</v>
      </c>
      <c r="X129" s="1">
        <v>156.97853297442799</v>
      </c>
      <c r="Y129" s="1">
        <v>154.22776089821073</v>
      </c>
    </row>
    <row r="130" spans="1:25" x14ac:dyDescent="0.25">
      <c r="A130" s="1" t="s">
        <v>35</v>
      </c>
      <c r="B130" s="1" t="s">
        <v>8</v>
      </c>
      <c r="C130" s="1"/>
      <c r="D130" s="1" t="s">
        <v>9</v>
      </c>
      <c r="E130" s="1"/>
      <c r="F130" s="1"/>
      <c r="G130" s="1"/>
      <c r="H130" s="1"/>
      <c r="I130" s="1"/>
      <c r="J130" s="1"/>
      <c r="K130" s="1"/>
      <c r="L130" s="1"/>
      <c r="M130" s="1"/>
      <c r="N130" s="1">
        <v>270.17154296384069</v>
      </c>
      <c r="O130" s="1">
        <v>274.46048642425404</v>
      </c>
      <c r="P130" s="1">
        <v>256.39102981922929</v>
      </c>
      <c r="Q130" s="1">
        <v>267.79501442750922</v>
      </c>
      <c r="R130" s="1">
        <v>273.33314540448407</v>
      </c>
      <c r="S130" s="1">
        <v>274.70671069090258</v>
      </c>
      <c r="T130" s="1">
        <v>281.71116252168883</v>
      </c>
      <c r="U130" s="1">
        <v>286.47222889065887</v>
      </c>
      <c r="V130" s="1">
        <v>296.65208556617603</v>
      </c>
      <c r="W130" s="1">
        <v>305.79643331229732</v>
      </c>
      <c r="X130" s="1">
        <v>305.22282811618112</v>
      </c>
      <c r="Y130" s="1">
        <v>310.37891905430871</v>
      </c>
    </row>
    <row r="131" spans="1:25" x14ac:dyDescent="0.25">
      <c r="A131" s="1" t="s">
        <v>35</v>
      </c>
      <c r="B131" s="1" t="s">
        <v>10</v>
      </c>
      <c r="C131" s="1"/>
      <c r="D131" s="1" t="s">
        <v>11</v>
      </c>
      <c r="E131" s="1"/>
      <c r="F131" s="1"/>
      <c r="G131" s="1"/>
      <c r="H131" s="1"/>
      <c r="I131" s="1"/>
      <c r="J131" s="1"/>
      <c r="K131" s="1"/>
      <c r="L131" s="1"/>
      <c r="M131" s="1"/>
      <c r="N131" s="1">
        <v>41.020101260368421</v>
      </c>
      <c r="O131" s="1">
        <v>41.794749592247918</v>
      </c>
      <c r="P131" s="1">
        <v>37.783185030575993</v>
      </c>
      <c r="Q131" s="1">
        <v>38.454088193388493</v>
      </c>
      <c r="R131" s="1">
        <v>40.131178707224336</v>
      </c>
      <c r="S131" s="1">
        <v>41.014965235127725</v>
      </c>
      <c r="T131" s="1">
        <v>41.30548089681217</v>
      </c>
      <c r="U131" s="1">
        <v>41.129632164051024</v>
      </c>
      <c r="V131" s="1">
        <v>41.626172925917011</v>
      </c>
      <c r="W131" s="1">
        <v>43.722046438752649</v>
      </c>
      <c r="X131" s="1">
        <v>42.298638909390867</v>
      </c>
      <c r="Y131" s="1">
        <v>42.19332004748059</v>
      </c>
    </row>
    <row r="132" spans="1:25" x14ac:dyDescent="0.25">
      <c r="A132" s="1" t="s">
        <v>35</v>
      </c>
      <c r="B132" s="1" t="s">
        <v>12</v>
      </c>
      <c r="C132" s="1"/>
      <c r="D132" s="1" t="s">
        <v>13</v>
      </c>
      <c r="E132" s="1"/>
      <c r="F132" s="1"/>
      <c r="G132" s="1"/>
      <c r="H132" s="1"/>
      <c r="I132" s="1"/>
      <c r="J132" s="1"/>
      <c r="K132" s="1"/>
      <c r="L132" s="1"/>
      <c r="M132" s="1"/>
      <c r="N132" s="1">
        <v>54.022099942414727</v>
      </c>
      <c r="O132" s="1">
        <v>58.668908669215824</v>
      </c>
      <c r="P132" s="1">
        <v>59.226096621067185</v>
      </c>
      <c r="Q132" s="1">
        <v>55.284212884697631</v>
      </c>
      <c r="R132" s="1">
        <v>57.861633115223903</v>
      </c>
      <c r="S132" s="1">
        <v>58.354845385441962</v>
      </c>
      <c r="T132" s="1">
        <v>60.070007253621917</v>
      </c>
      <c r="U132" s="1">
        <v>59.141143687908894</v>
      </c>
      <c r="V132" s="1">
        <v>61.493808602190946</v>
      </c>
      <c r="W132" s="1">
        <v>59.62373606743455</v>
      </c>
      <c r="X132" s="1">
        <v>59.533816115134293</v>
      </c>
      <c r="Y132" s="1">
        <v>61.290275318418381</v>
      </c>
    </row>
    <row r="133" spans="1:25" x14ac:dyDescent="0.25">
      <c r="A133" s="1" t="s">
        <v>35</v>
      </c>
      <c r="B133" s="1" t="s">
        <v>14</v>
      </c>
      <c r="C133" s="1"/>
      <c r="D133" s="1" t="s">
        <v>15</v>
      </c>
      <c r="E133" s="1"/>
      <c r="F133" s="1"/>
      <c r="G133" s="1"/>
      <c r="H133" s="1"/>
      <c r="I133" s="1"/>
      <c r="J133" s="1"/>
      <c r="K133" s="1"/>
      <c r="L133" s="1"/>
      <c r="M133" s="1"/>
      <c r="N133" s="1">
        <v>84.676921108196296</v>
      </c>
      <c r="O133" s="1">
        <v>94.980774775904223</v>
      </c>
      <c r="P133" s="1">
        <v>97.322177557570669</v>
      </c>
      <c r="Q133" s="1">
        <v>94.885563272705042</v>
      </c>
      <c r="R133" s="1">
        <v>101.05239836868843</v>
      </c>
      <c r="S133" s="1">
        <v>100.42305090142079</v>
      </c>
      <c r="T133" s="1">
        <v>105.23971456017567</v>
      </c>
      <c r="U133" s="1">
        <v>107.89072934334868</v>
      </c>
      <c r="V133" s="1">
        <v>111.03180255172025</v>
      </c>
      <c r="W133" s="1">
        <v>110.19838112428127</v>
      </c>
      <c r="X133" s="1">
        <v>110.64826656888809</v>
      </c>
      <c r="Y133" s="1">
        <v>116.05337384160428</v>
      </c>
    </row>
    <row r="134" spans="1:25" x14ac:dyDescent="0.25">
      <c r="A134" s="1" t="s">
        <v>35</v>
      </c>
      <c r="B134" s="1" t="s">
        <v>16</v>
      </c>
      <c r="C134" s="1"/>
      <c r="D134" s="1" t="s">
        <v>17</v>
      </c>
      <c r="E134" s="1"/>
      <c r="F134" s="1"/>
      <c r="G134" s="1"/>
      <c r="H134" s="1"/>
      <c r="I134" s="1"/>
      <c r="J134" s="1"/>
      <c r="K134" s="1"/>
      <c r="L134" s="1"/>
      <c r="M134" s="1"/>
      <c r="N134" s="1">
        <v>45.500978949388951</v>
      </c>
      <c r="O134" s="1">
        <v>49.750316554879959</v>
      </c>
      <c r="P134" s="1">
        <v>49.451725821362167</v>
      </c>
      <c r="Q134" s="1">
        <v>48.330223842597299</v>
      </c>
      <c r="R134" s="1">
        <v>51.385968516087658</v>
      </c>
      <c r="S134" s="1">
        <v>52.822103713137267</v>
      </c>
      <c r="T134" s="1">
        <v>55.09027818620244</v>
      </c>
      <c r="U134" s="1">
        <v>55.868126968742423</v>
      </c>
      <c r="V134" s="1">
        <v>56.474388846088807</v>
      </c>
      <c r="W134" s="1">
        <v>56.577882808284173</v>
      </c>
      <c r="X134" s="1">
        <v>57.217917315977637</v>
      </c>
      <c r="Y134" s="1">
        <v>59.656350839977357</v>
      </c>
    </row>
    <row r="135" spans="1:25" x14ac:dyDescent="0.25">
      <c r="A135" s="1" t="s">
        <v>35</v>
      </c>
      <c r="B135" s="1" t="s">
        <v>18</v>
      </c>
      <c r="C135" s="1"/>
      <c r="D135" s="1" t="s">
        <v>19</v>
      </c>
      <c r="E135" s="1"/>
      <c r="F135" s="1"/>
      <c r="G135" s="1"/>
      <c r="H135" s="1"/>
      <c r="I135" s="1"/>
      <c r="J135" s="1"/>
      <c r="K135" s="1"/>
      <c r="L135" s="1"/>
      <c r="M135" s="1"/>
      <c r="N135" s="1">
        <v>58.906317856317855</v>
      </c>
      <c r="O135" s="1">
        <v>54.220287670745165</v>
      </c>
      <c r="P135" s="1">
        <v>50.900714154242593</v>
      </c>
      <c r="Q135" s="1">
        <v>53.716768042481291</v>
      </c>
      <c r="R135" s="1">
        <v>52.226446241216671</v>
      </c>
      <c r="S135" s="1">
        <v>51.69551320399966</v>
      </c>
      <c r="T135" s="1">
        <v>55.829246561379527</v>
      </c>
      <c r="U135" s="1">
        <v>52.565873791680247</v>
      </c>
      <c r="V135" s="1">
        <v>52.539833501813639</v>
      </c>
      <c r="W135" s="1">
        <v>50.042403856403453</v>
      </c>
      <c r="X135" s="1">
        <v>60.145286264713853</v>
      </c>
      <c r="Y135" s="1">
        <v>57.270843764324248</v>
      </c>
    </row>
    <row r="136" spans="1:25" x14ac:dyDescent="0.25">
      <c r="A136" s="1" t="s">
        <v>35</v>
      </c>
      <c r="B136" s="1" t="s">
        <v>20</v>
      </c>
      <c r="C136" s="1"/>
      <c r="D136" s="1" t="s">
        <v>21</v>
      </c>
      <c r="E136" s="1">
        <v>601.70000000000005</v>
      </c>
      <c r="F136" s="1">
        <v>621.80000000000007</v>
      </c>
      <c r="G136" s="1">
        <v>630.6</v>
      </c>
      <c r="H136" s="1">
        <v>622.29999999999995</v>
      </c>
      <c r="I136" s="1">
        <v>622.70000000000005</v>
      </c>
      <c r="J136" s="1">
        <v>618</v>
      </c>
      <c r="K136" s="1">
        <v>643.6</v>
      </c>
      <c r="L136" s="1">
        <v>666</v>
      </c>
      <c r="M136" s="1">
        <v>677.2</v>
      </c>
      <c r="N136" s="1">
        <v>706.60631785631779</v>
      </c>
      <c r="O136" s="1">
        <v>720.42028767074521</v>
      </c>
      <c r="P136" s="1">
        <v>688.6007141542425</v>
      </c>
      <c r="Q136" s="1">
        <v>695.21676804248125</v>
      </c>
      <c r="R136" s="1">
        <v>715.62644624121674</v>
      </c>
      <c r="S136" s="1">
        <v>733.8955132039996</v>
      </c>
      <c r="T136" s="1">
        <v>751.62924656137955</v>
      </c>
      <c r="U136" s="1">
        <v>753.96587379168022</v>
      </c>
      <c r="V136" s="1">
        <v>773.8398335018137</v>
      </c>
      <c r="W136" s="1">
        <v>787.94240385640342</v>
      </c>
      <c r="X136" s="1">
        <v>792.04528626471381</v>
      </c>
      <c r="Y136" s="1">
        <v>801.07084376432431</v>
      </c>
    </row>
    <row r="137" spans="1:25" x14ac:dyDescent="0.25">
      <c r="A137" s="1" t="s">
        <v>36</v>
      </c>
      <c r="B137" s="1" t="s">
        <v>4</v>
      </c>
      <c r="C137" s="1"/>
      <c r="D137" s="1" t="s">
        <v>5</v>
      </c>
      <c r="E137" s="1"/>
      <c r="F137" s="1"/>
      <c r="G137" s="1"/>
      <c r="H137" s="1"/>
      <c r="I137" s="1"/>
      <c r="J137" s="1"/>
      <c r="K137" s="1"/>
      <c r="L137" s="1"/>
      <c r="M137" s="1"/>
      <c r="N137" s="1">
        <v>13.3</v>
      </c>
      <c r="O137" s="1">
        <v>12.2</v>
      </c>
      <c r="P137" s="1">
        <v>11.1</v>
      </c>
      <c r="Q137" s="1">
        <v>10.7</v>
      </c>
      <c r="R137" s="1">
        <v>14.3</v>
      </c>
      <c r="S137" s="1">
        <v>14.9</v>
      </c>
      <c r="T137" s="1">
        <v>11.4</v>
      </c>
      <c r="U137" s="1">
        <v>12.9</v>
      </c>
      <c r="V137" s="1">
        <v>9.1</v>
      </c>
      <c r="W137" s="1">
        <v>9.1999999999999993</v>
      </c>
      <c r="X137" s="1">
        <v>8.8000000000000007</v>
      </c>
      <c r="Y137" s="1">
        <v>9.1999999999999993</v>
      </c>
    </row>
    <row r="138" spans="1:25" x14ac:dyDescent="0.25">
      <c r="A138" s="1" t="s">
        <v>36</v>
      </c>
      <c r="B138" s="1" t="s">
        <v>6</v>
      </c>
      <c r="C138" s="1"/>
      <c r="D138" s="1" t="s">
        <v>7</v>
      </c>
      <c r="E138" s="1"/>
      <c r="F138" s="1"/>
      <c r="G138" s="1"/>
      <c r="H138" s="1"/>
      <c r="I138" s="1"/>
      <c r="J138" s="1"/>
      <c r="K138" s="1"/>
      <c r="L138" s="1"/>
      <c r="M138" s="1"/>
      <c r="N138" s="1">
        <v>254.20793565298575</v>
      </c>
      <c r="O138" s="1">
        <v>256.36167010457643</v>
      </c>
      <c r="P138" s="1">
        <v>259.38719835951514</v>
      </c>
      <c r="Q138" s="1">
        <v>268.78624657271826</v>
      </c>
      <c r="R138" s="1">
        <v>262.62925730359842</v>
      </c>
      <c r="S138" s="1">
        <v>291.40347310652584</v>
      </c>
      <c r="T138" s="1">
        <v>281.53754295240367</v>
      </c>
      <c r="U138" s="1">
        <v>298.39767115757826</v>
      </c>
      <c r="V138" s="1">
        <v>298.95063321594961</v>
      </c>
      <c r="W138" s="1">
        <v>298.3384980305965</v>
      </c>
      <c r="X138" s="1">
        <v>304.4599259757739</v>
      </c>
      <c r="Y138" s="1">
        <v>303.3429993357073</v>
      </c>
    </row>
    <row r="139" spans="1:25" x14ac:dyDescent="0.25">
      <c r="A139" s="1" t="s">
        <v>36</v>
      </c>
      <c r="B139" s="1" t="s">
        <v>8</v>
      </c>
      <c r="C139" s="1"/>
      <c r="D139" s="1" t="s">
        <v>9</v>
      </c>
      <c r="E139" s="1"/>
      <c r="F139" s="1"/>
      <c r="G139" s="1"/>
      <c r="H139" s="1"/>
      <c r="I139" s="1"/>
      <c r="J139" s="1"/>
      <c r="K139" s="1"/>
      <c r="L139" s="1"/>
      <c r="M139" s="1"/>
      <c r="N139" s="1">
        <v>535.10425868074253</v>
      </c>
      <c r="O139" s="1">
        <v>549.0236616137388</v>
      </c>
      <c r="P139" s="1">
        <v>535.34998718371241</v>
      </c>
      <c r="Q139" s="1">
        <v>563.5315800816561</v>
      </c>
      <c r="R139" s="1">
        <v>555.29130958198743</v>
      </c>
      <c r="S139" s="1">
        <v>552.92689460102099</v>
      </c>
      <c r="T139" s="1">
        <v>545.84806246385199</v>
      </c>
      <c r="U139" s="1">
        <v>570.36940758107755</v>
      </c>
      <c r="V139" s="1">
        <v>588.9544696953127</v>
      </c>
      <c r="W139" s="1">
        <v>616.23398472352187</v>
      </c>
      <c r="X139" s="1">
        <v>618.60184734945506</v>
      </c>
      <c r="Y139" s="1">
        <v>648.36903416206565</v>
      </c>
    </row>
    <row r="140" spans="1:25" x14ac:dyDescent="0.25">
      <c r="A140" s="1" t="s">
        <v>36</v>
      </c>
      <c r="B140" s="1" t="s">
        <v>10</v>
      </c>
      <c r="C140" s="1"/>
      <c r="D140" s="1" t="s">
        <v>11</v>
      </c>
      <c r="E140" s="1"/>
      <c r="F140" s="1"/>
      <c r="G140" s="1"/>
      <c r="H140" s="1"/>
      <c r="I140" s="1"/>
      <c r="J140" s="1"/>
      <c r="K140" s="1"/>
      <c r="L140" s="1"/>
      <c r="M140" s="1"/>
      <c r="N140" s="1">
        <v>70.78780566627168</v>
      </c>
      <c r="O140" s="1">
        <v>73.114668281684743</v>
      </c>
      <c r="P140" s="1">
        <v>71.262814456772475</v>
      </c>
      <c r="Q140" s="1">
        <v>75.582173345625648</v>
      </c>
      <c r="R140" s="1">
        <v>75.479433114414093</v>
      </c>
      <c r="S140" s="1">
        <v>77.169632292453144</v>
      </c>
      <c r="T140" s="1">
        <v>76.314394583744431</v>
      </c>
      <c r="U140" s="1">
        <v>81.33292126134414</v>
      </c>
      <c r="V140" s="1">
        <v>80.794897088737727</v>
      </c>
      <c r="W140" s="1">
        <v>80.527517245881668</v>
      </c>
      <c r="X140" s="1">
        <v>82.038226674770968</v>
      </c>
      <c r="Y140" s="1">
        <v>82.98796650222701</v>
      </c>
    </row>
    <row r="141" spans="1:25" x14ac:dyDescent="0.25">
      <c r="A141" s="1" t="s">
        <v>36</v>
      </c>
      <c r="B141" s="1" t="s">
        <v>12</v>
      </c>
      <c r="C141" s="1"/>
      <c r="D141" s="1" t="s">
        <v>13</v>
      </c>
      <c r="E141" s="1"/>
      <c r="F141" s="1"/>
      <c r="G141" s="1"/>
      <c r="H141" s="1"/>
      <c r="I141" s="1"/>
      <c r="J141" s="1"/>
      <c r="K141" s="1"/>
      <c r="L141" s="1"/>
      <c r="M141" s="1"/>
      <c r="N141" s="1">
        <v>115.20022180988332</v>
      </c>
      <c r="O141" s="1">
        <v>116.18405315614619</v>
      </c>
      <c r="P141" s="1">
        <v>115.89339586384556</v>
      </c>
      <c r="Q141" s="1">
        <v>115.80441167484773</v>
      </c>
      <c r="R141" s="1">
        <v>116.68625108971212</v>
      </c>
      <c r="S141" s="1">
        <v>115.68930831376608</v>
      </c>
      <c r="T141" s="1">
        <v>116.35157031112156</v>
      </c>
      <c r="U141" s="1">
        <v>113.69214926096438</v>
      </c>
      <c r="V141" s="1">
        <v>118.93278528345139</v>
      </c>
      <c r="W141" s="1">
        <v>119.11579427252936</v>
      </c>
      <c r="X141" s="1">
        <v>117.91570263085525</v>
      </c>
      <c r="Y141" s="1">
        <v>120.33065445426192</v>
      </c>
    </row>
    <row r="142" spans="1:25" x14ac:dyDescent="0.25">
      <c r="A142" s="1" t="s">
        <v>36</v>
      </c>
      <c r="B142" s="1" t="s">
        <v>14</v>
      </c>
      <c r="C142" s="1"/>
      <c r="D142" s="1" t="s">
        <v>15</v>
      </c>
      <c r="E142" s="1"/>
      <c r="F142" s="1"/>
      <c r="G142" s="1"/>
      <c r="H142" s="1"/>
      <c r="I142" s="1"/>
      <c r="J142" s="1"/>
      <c r="K142" s="1"/>
      <c r="L142" s="1"/>
      <c r="M142" s="1"/>
      <c r="N142" s="1">
        <v>180.57054620683772</v>
      </c>
      <c r="O142" s="1">
        <v>188.09368770764121</v>
      </c>
      <c r="P142" s="1">
        <v>190.43965909445018</v>
      </c>
      <c r="Q142" s="1">
        <v>198.75776931380733</v>
      </c>
      <c r="R142" s="1">
        <v>203.78660079962322</v>
      </c>
      <c r="S142" s="1">
        <v>199.09012217932903</v>
      </c>
      <c r="T142" s="1">
        <v>203.84226018937835</v>
      </c>
      <c r="U142" s="1">
        <v>207.40770535497941</v>
      </c>
      <c r="V142" s="1">
        <v>214.74229410548864</v>
      </c>
      <c r="W142" s="1">
        <v>220.15339126551422</v>
      </c>
      <c r="X142" s="1">
        <v>219.15558162984692</v>
      </c>
      <c r="Y142" s="1">
        <v>227.84656054218766</v>
      </c>
    </row>
    <row r="143" spans="1:25" x14ac:dyDescent="0.25">
      <c r="A143" s="1" t="s">
        <v>36</v>
      </c>
      <c r="B143" s="1" t="s">
        <v>16</v>
      </c>
      <c r="C143" s="1"/>
      <c r="D143" s="1" t="s">
        <v>17</v>
      </c>
      <c r="E143" s="1"/>
      <c r="F143" s="1"/>
      <c r="G143" s="1"/>
      <c r="H143" s="1"/>
      <c r="I143" s="1"/>
      <c r="J143" s="1"/>
      <c r="K143" s="1"/>
      <c r="L143" s="1"/>
      <c r="M143" s="1"/>
      <c r="N143" s="1">
        <v>97.029231983278947</v>
      </c>
      <c r="O143" s="1">
        <v>98.522259136212625</v>
      </c>
      <c r="P143" s="1">
        <v>96.766945041704332</v>
      </c>
      <c r="Q143" s="1">
        <v>101.23781901134488</v>
      </c>
      <c r="R143" s="1">
        <v>103.62714811066465</v>
      </c>
      <c r="S143" s="1">
        <v>104.72056950690494</v>
      </c>
      <c r="T143" s="1">
        <v>106.70616949950009</v>
      </c>
      <c r="U143" s="1">
        <v>107.4001453840562</v>
      </c>
      <c r="V143" s="1">
        <v>109.22492061105997</v>
      </c>
      <c r="W143" s="1">
        <v>113.03081446195641</v>
      </c>
      <c r="X143" s="1">
        <v>113.32871573929782</v>
      </c>
      <c r="Y143" s="1">
        <v>117.12278500355049</v>
      </c>
    </row>
    <row r="144" spans="1:25" x14ac:dyDescent="0.25">
      <c r="A144" s="1" t="s">
        <v>36</v>
      </c>
      <c r="B144" s="1" t="s">
        <v>18</v>
      </c>
      <c r="C144" s="1"/>
      <c r="D144" s="1" t="s">
        <v>19</v>
      </c>
      <c r="E144" s="1"/>
      <c r="F144" s="1"/>
      <c r="G144" s="1"/>
      <c r="H144" s="1"/>
      <c r="I144" s="1"/>
      <c r="J144" s="1"/>
      <c r="K144" s="1"/>
      <c r="L144" s="1"/>
      <c r="M144" s="1"/>
      <c r="N144" s="1">
        <v>104.53288288288289</v>
      </c>
      <c r="O144" s="1">
        <v>99.323507351981291</v>
      </c>
      <c r="P144" s="1">
        <v>96.782462727774714</v>
      </c>
      <c r="Q144" s="1">
        <v>97.701117547670776</v>
      </c>
      <c r="R144" s="1">
        <v>96.046462604678027</v>
      </c>
      <c r="S144" s="1">
        <v>108.13316810529014</v>
      </c>
      <c r="T144" s="1">
        <v>104.86663069156143</v>
      </c>
      <c r="U144" s="1">
        <v>106.02264943340212</v>
      </c>
      <c r="V144" s="1">
        <v>106.41089017066064</v>
      </c>
      <c r="W144" s="1">
        <v>107.76048607738863</v>
      </c>
      <c r="X144" s="1">
        <v>110.02919676206859</v>
      </c>
      <c r="Y144" s="1">
        <v>110.80184878295312</v>
      </c>
    </row>
    <row r="145" spans="1:25" x14ac:dyDescent="0.25">
      <c r="A145" s="1" t="s">
        <v>36</v>
      </c>
      <c r="B145" s="1" t="s">
        <v>20</v>
      </c>
      <c r="C145" s="1"/>
      <c r="D145" s="1" t="s">
        <v>21</v>
      </c>
      <c r="E145" s="1">
        <v>1190.7</v>
      </c>
      <c r="F145" s="1">
        <v>1233.3</v>
      </c>
      <c r="G145" s="1">
        <v>1257</v>
      </c>
      <c r="H145" s="1">
        <v>1235.2</v>
      </c>
      <c r="I145" s="1">
        <v>1243.3</v>
      </c>
      <c r="J145" s="1">
        <v>1233.5999999999999</v>
      </c>
      <c r="K145" s="1">
        <v>1269.5999999999999</v>
      </c>
      <c r="L145" s="1">
        <v>1321.5</v>
      </c>
      <c r="M145" s="1">
        <v>1324.1000000000001</v>
      </c>
      <c r="N145" s="1">
        <v>1370.7328828828827</v>
      </c>
      <c r="O145" s="1">
        <v>1392.8235073519813</v>
      </c>
      <c r="P145" s="1">
        <v>1376.9824627277749</v>
      </c>
      <c r="Q145" s="1">
        <v>1432.1011175476708</v>
      </c>
      <c r="R145" s="1">
        <v>1427.8464626046778</v>
      </c>
      <c r="S145" s="1">
        <v>1464.0331681052901</v>
      </c>
      <c r="T145" s="1">
        <v>1446.8666306915611</v>
      </c>
      <c r="U145" s="1">
        <v>1497.5226494334024</v>
      </c>
      <c r="V145" s="1">
        <v>1527.1108901706607</v>
      </c>
      <c r="W145" s="1">
        <v>1564.3604860773887</v>
      </c>
      <c r="X145" s="1">
        <v>1574.3291967620685</v>
      </c>
      <c r="Y145" s="1">
        <v>1620.0018487829532</v>
      </c>
    </row>
    <row r="146" spans="1:25" x14ac:dyDescent="0.25">
      <c r="A146" s="1" t="s">
        <v>37</v>
      </c>
      <c r="B146" s="1" t="s">
        <v>4</v>
      </c>
      <c r="C146" s="1"/>
      <c r="D146" s="1" t="s">
        <v>5</v>
      </c>
      <c r="E146" s="1"/>
      <c r="F146" s="1"/>
      <c r="G146" s="1"/>
      <c r="H146" s="1"/>
      <c r="I146" s="1"/>
      <c r="J146" s="1"/>
      <c r="K146" s="1"/>
      <c r="L146" s="1"/>
      <c r="M146" s="1"/>
      <c r="N146" s="1">
        <v>7.1</v>
      </c>
      <c r="O146" s="1">
        <v>7.4</v>
      </c>
      <c r="P146" s="1">
        <v>6.4</v>
      </c>
      <c r="Q146" s="1"/>
      <c r="R146" s="1"/>
      <c r="S146" s="1">
        <v>7.5</v>
      </c>
      <c r="T146" s="1">
        <v>6.9</v>
      </c>
      <c r="U146" s="1">
        <v>7.7</v>
      </c>
      <c r="V146" s="1"/>
      <c r="W146" s="1"/>
      <c r="X146" s="1"/>
      <c r="Y146" s="1">
        <v>5.3</v>
      </c>
    </row>
    <row r="147" spans="1:25" x14ac:dyDescent="0.25">
      <c r="A147" s="1" t="s">
        <v>37</v>
      </c>
      <c r="B147" s="1" t="s">
        <v>6</v>
      </c>
      <c r="C147" s="1"/>
      <c r="D147" s="1" t="s">
        <v>7</v>
      </c>
      <c r="E147" s="1"/>
      <c r="F147" s="1"/>
      <c r="G147" s="1"/>
      <c r="H147" s="1"/>
      <c r="I147" s="1"/>
      <c r="J147" s="1"/>
      <c r="K147" s="1"/>
      <c r="L147" s="1"/>
      <c r="M147" s="1"/>
      <c r="N147" s="1">
        <v>62.633602642823803</v>
      </c>
      <c r="O147" s="1">
        <v>61.416800585244175</v>
      </c>
      <c r="P147" s="1">
        <v>58.833900911787318</v>
      </c>
      <c r="Q147" s="1">
        <v>61.363367296847514</v>
      </c>
      <c r="R147" s="1">
        <v>57.154054376199376</v>
      </c>
      <c r="S147" s="1">
        <v>62.737894274219897</v>
      </c>
      <c r="T147" s="1">
        <v>62.316120618287798</v>
      </c>
      <c r="U147" s="1">
        <v>57.529143062270727</v>
      </c>
      <c r="V147" s="1">
        <v>65.258207747326054</v>
      </c>
      <c r="W147" s="1">
        <v>66.058472787413223</v>
      </c>
      <c r="X147" s="1">
        <v>65.070726783310903</v>
      </c>
      <c r="Y147" s="1">
        <v>66.706245439794387</v>
      </c>
    </row>
    <row r="148" spans="1:25" x14ac:dyDescent="0.25">
      <c r="A148" s="1" t="s">
        <v>37</v>
      </c>
      <c r="B148" s="1" t="s">
        <v>8</v>
      </c>
      <c r="C148" s="1"/>
      <c r="D148" s="1" t="s">
        <v>9</v>
      </c>
      <c r="E148" s="1"/>
      <c r="F148" s="1"/>
      <c r="G148" s="1"/>
      <c r="H148" s="1"/>
      <c r="I148" s="1"/>
      <c r="J148" s="1"/>
      <c r="K148" s="1"/>
      <c r="L148" s="1"/>
      <c r="M148" s="1"/>
      <c r="N148" s="1">
        <v>89.925182232755219</v>
      </c>
      <c r="O148" s="1">
        <v>91.367051232850429</v>
      </c>
      <c r="P148" s="1">
        <v>88.002350873338472</v>
      </c>
      <c r="Q148" s="1">
        <v>92.481372349468984</v>
      </c>
      <c r="R148" s="1">
        <v>87.619917279521317</v>
      </c>
      <c r="S148" s="1">
        <v>88.44782113839463</v>
      </c>
      <c r="T148" s="1">
        <v>88.592288413341038</v>
      </c>
      <c r="U148" s="1">
        <v>87.390395207699981</v>
      </c>
      <c r="V148" s="1">
        <v>90.705000109363723</v>
      </c>
      <c r="W148" s="1">
        <v>88.911026483581068</v>
      </c>
      <c r="X148" s="1">
        <v>92.195645378370159</v>
      </c>
      <c r="Y148" s="1">
        <v>94.144394350245577</v>
      </c>
    </row>
    <row r="149" spans="1:25" x14ac:dyDescent="0.25">
      <c r="A149" s="1" t="s">
        <v>37</v>
      </c>
      <c r="B149" s="1" t="s">
        <v>10</v>
      </c>
      <c r="C149" s="1"/>
      <c r="D149" s="1" t="s">
        <v>11</v>
      </c>
      <c r="E149" s="1"/>
      <c r="F149" s="1"/>
      <c r="G149" s="1"/>
      <c r="H149" s="1"/>
      <c r="I149" s="1"/>
      <c r="J149" s="1"/>
      <c r="K149" s="1"/>
      <c r="L149" s="1"/>
      <c r="M149" s="1"/>
      <c r="N149" s="1">
        <v>17.441215124420985</v>
      </c>
      <c r="O149" s="1">
        <v>17.516148181905404</v>
      </c>
      <c r="P149" s="1">
        <v>16.163748214874214</v>
      </c>
      <c r="Q149" s="1">
        <v>17.255260353683507</v>
      </c>
      <c r="R149" s="1">
        <v>16.426028344279292</v>
      </c>
      <c r="S149" s="1">
        <v>16.614284587385477</v>
      </c>
      <c r="T149" s="1">
        <v>16.891590968371155</v>
      </c>
      <c r="U149" s="1">
        <v>15.680461730029281</v>
      </c>
      <c r="V149" s="1">
        <v>17.63679214331022</v>
      </c>
      <c r="W149" s="1">
        <v>17.830500729005724</v>
      </c>
      <c r="X149" s="1">
        <v>17.533627838318932</v>
      </c>
      <c r="Y149" s="1">
        <v>18.249360209960031</v>
      </c>
    </row>
    <row r="150" spans="1:25" x14ac:dyDescent="0.25">
      <c r="A150" s="1" t="s">
        <v>37</v>
      </c>
      <c r="B150" s="1" t="s">
        <v>12</v>
      </c>
      <c r="C150" s="1"/>
      <c r="D150" s="1" t="s">
        <v>13</v>
      </c>
      <c r="E150" s="1"/>
      <c r="F150" s="1"/>
      <c r="G150" s="1"/>
      <c r="H150" s="1"/>
      <c r="I150" s="1"/>
      <c r="J150" s="1"/>
      <c r="K150" s="1"/>
      <c r="L150" s="1"/>
      <c r="M150" s="1"/>
      <c r="N150" s="1">
        <v>39.270136711668471</v>
      </c>
      <c r="O150" s="1">
        <v>39.602955556948544</v>
      </c>
      <c r="P150" s="1">
        <v>39.014472385819495</v>
      </c>
      <c r="Q150" s="1">
        <v>40.52318878953907</v>
      </c>
      <c r="R150" s="1">
        <v>40.032656292273316</v>
      </c>
      <c r="S150" s="1">
        <v>39.850071636088671</v>
      </c>
      <c r="T150" s="1">
        <v>41.318571232527596</v>
      </c>
      <c r="U150" s="1">
        <v>40.75405863823601</v>
      </c>
      <c r="V150" s="1">
        <v>40.682585166951654</v>
      </c>
      <c r="W150" s="1">
        <v>40.556781600640107</v>
      </c>
      <c r="X150" s="1">
        <v>39.898652488770743</v>
      </c>
      <c r="Y150" s="1">
        <v>39.799887643479281</v>
      </c>
    </row>
    <row r="151" spans="1:25" x14ac:dyDescent="0.25">
      <c r="A151" s="1" t="s">
        <v>37</v>
      </c>
      <c r="B151" s="1" t="s">
        <v>14</v>
      </c>
      <c r="C151" s="1"/>
      <c r="D151" s="1" t="s">
        <v>15</v>
      </c>
      <c r="E151" s="1"/>
      <c r="F151" s="1"/>
      <c r="G151" s="1"/>
      <c r="H151" s="1"/>
      <c r="I151" s="1"/>
      <c r="J151" s="1"/>
      <c r="K151" s="1"/>
      <c r="L151" s="1"/>
      <c r="M151" s="1"/>
      <c r="N151" s="1">
        <v>61.553961652483629</v>
      </c>
      <c r="O151" s="1">
        <v>64.114357801040569</v>
      </c>
      <c r="P151" s="1">
        <v>64.10980337166184</v>
      </c>
      <c r="Q151" s="1">
        <v>69.550878872436186</v>
      </c>
      <c r="R151" s="1">
        <v>69.914997444812968</v>
      </c>
      <c r="S151" s="1">
        <v>68.578123134476868</v>
      </c>
      <c r="T151" s="1">
        <v>72.388115822697955</v>
      </c>
      <c r="U151" s="1">
        <v>74.347312818027618</v>
      </c>
      <c r="V151" s="1">
        <v>73.455537496007068</v>
      </c>
      <c r="W151" s="1">
        <v>74.958262778883906</v>
      </c>
      <c r="X151" s="1">
        <v>74.154774956457985</v>
      </c>
      <c r="Y151" s="1">
        <v>75.361241494611392</v>
      </c>
    </row>
    <row r="152" spans="1:25" x14ac:dyDescent="0.25">
      <c r="A152" s="1" t="s">
        <v>37</v>
      </c>
      <c r="B152" s="1" t="s">
        <v>16</v>
      </c>
      <c r="C152" s="1"/>
      <c r="D152" s="1" t="s">
        <v>17</v>
      </c>
      <c r="E152" s="1"/>
      <c r="F152" s="1"/>
      <c r="G152" s="1"/>
      <c r="H152" s="1"/>
      <c r="I152" s="1"/>
      <c r="J152" s="1"/>
      <c r="K152" s="1"/>
      <c r="L152" s="1"/>
      <c r="M152" s="1"/>
      <c r="N152" s="1">
        <v>33.075901635847892</v>
      </c>
      <c r="O152" s="1">
        <v>33.582686642010913</v>
      </c>
      <c r="P152" s="1">
        <v>32.575724242518667</v>
      </c>
      <c r="Q152" s="1">
        <v>35.425932338024722</v>
      </c>
      <c r="R152" s="1">
        <v>35.552346262913716</v>
      </c>
      <c r="S152" s="1">
        <v>36.071805229434474</v>
      </c>
      <c r="T152" s="1">
        <v>37.893312944774451</v>
      </c>
      <c r="U152" s="1">
        <v>38.498628543736366</v>
      </c>
      <c r="V152" s="1">
        <v>37.361877337041285</v>
      </c>
      <c r="W152" s="1">
        <v>38.484955620475986</v>
      </c>
      <c r="X152" s="1">
        <v>38.346572554771292</v>
      </c>
      <c r="Y152" s="1">
        <v>38.738870861909348</v>
      </c>
    </row>
    <row r="153" spans="1:25" x14ac:dyDescent="0.25">
      <c r="A153" s="1" t="s">
        <v>37</v>
      </c>
      <c r="B153" s="1" t="s">
        <v>18</v>
      </c>
      <c r="C153" s="1"/>
      <c r="D153" s="1" t="s">
        <v>19</v>
      </c>
      <c r="E153" s="1"/>
      <c r="F153" s="1"/>
      <c r="G153" s="1"/>
      <c r="H153" s="1"/>
      <c r="I153" s="1"/>
      <c r="J153" s="1"/>
      <c r="K153" s="1"/>
      <c r="L153" s="1"/>
      <c r="M153" s="1"/>
      <c r="N153" s="1">
        <v>23.705486255486253</v>
      </c>
      <c r="O153" s="1">
        <v>26.498441783463676</v>
      </c>
      <c r="P153" s="1">
        <v>26.032913675685627</v>
      </c>
      <c r="Q153" s="1">
        <v>24.248848660391019</v>
      </c>
      <c r="R153" s="1">
        <v>23.794965829242468</v>
      </c>
      <c r="S153" s="1">
        <v>27.250294846594308</v>
      </c>
      <c r="T153" s="1">
        <v>28.656994160041251</v>
      </c>
      <c r="U153" s="1">
        <v>25.923127330654211</v>
      </c>
      <c r="V153" s="1">
        <v>31.630673723018372</v>
      </c>
      <c r="W153" s="1">
        <v>30.378863213748506</v>
      </c>
      <c r="X153" s="1">
        <v>26.624791148711545</v>
      </c>
      <c r="Y153" s="1">
        <v>25.291076948391574</v>
      </c>
    </row>
    <row r="154" spans="1:25" x14ac:dyDescent="0.25">
      <c r="A154" s="1" t="s">
        <v>37</v>
      </c>
      <c r="B154" s="1" t="s">
        <v>20</v>
      </c>
      <c r="C154" s="1"/>
      <c r="D154" s="1" t="s">
        <v>21</v>
      </c>
      <c r="E154" s="1">
        <v>280.8</v>
      </c>
      <c r="F154" s="1">
        <v>298.40000000000003</v>
      </c>
      <c r="G154" s="1">
        <v>311.40000000000003</v>
      </c>
      <c r="H154" s="1">
        <v>309.79999999999995</v>
      </c>
      <c r="I154" s="1">
        <v>316.09999999999997</v>
      </c>
      <c r="J154" s="1">
        <v>305.70000000000005</v>
      </c>
      <c r="K154" s="1">
        <v>321.39999999999998</v>
      </c>
      <c r="L154" s="1">
        <v>315.89999999999998</v>
      </c>
      <c r="M154" s="1">
        <v>327</v>
      </c>
      <c r="N154" s="1">
        <v>334.70548625548628</v>
      </c>
      <c r="O154" s="1">
        <v>341.4984417834637</v>
      </c>
      <c r="P154" s="1">
        <v>331.13291367568559</v>
      </c>
      <c r="Q154" s="1">
        <v>340.84884866039101</v>
      </c>
      <c r="R154" s="1">
        <v>330.49496582924246</v>
      </c>
      <c r="S154" s="1">
        <v>347.05029484659434</v>
      </c>
      <c r="T154" s="1">
        <v>354.95699416004129</v>
      </c>
      <c r="U154" s="1">
        <v>347.82312733065419</v>
      </c>
      <c r="V154" s="1">
        <v>356.73067372301841</v>
      </c>
      <c r="W154" s="1">
        <v>357.17886321374851</v>
      </c>
      <c r="X154" s="1">
        <v>353.82479114871154</v>
      </c>
      <c r="Y154" s="1">
        <v>363.59107694839156</v>
      </c>
    </row>
    <row r="155" spans="1:25" x14ac:dyDescent="0.25">
      <c r="A155" s="1" t="s">
        <v>38</v>
      </c>
      <c r="B155" s="1" t="s">
        <v>4</v>
      </c>
      <c r="C155" s="1"/>
      <c r="D155" s="1" t="s">
        <v>5</v>
      </c>
      <c r="E155" s="1"/>
      <c r="F155" s="1"/>
      <c r="G155" s="1"/>
      <c r="H155" s="1"/>
      <c r="I155" s="1"/>
      <c r="J155" s="1"/>
      <c r="K155" s="1"/>
      <c r="L155" s="1"/>
      <c r="M155" s="1"/>
      <c r="N155" s="1">
        <v>11.9</v>
      </c>
      <c r="O155" s="1">
        <v>9.4</v>
      </c>
      <c r="P155" s="1">
        <v>9.1</v>
      </c>
      <c r="Q155" s="1">
        <v>8.8000000000000007</v>
      </c>
      <c r="R155" s="1">
        <v>6.8</v>
      </c>
      <c r="S155" s="1">
        <v>5.6</v>
      </c>
      <c r="T155" s="1">
        <v>8.3000000000000007</v>
      </c>
      <c r="U155" s="1">
        <v>7.7</v>
      </c>
      <c r="V155" s="1">
        <v>7.2</v>
      </c>
      <c r="W155" s="1">
        <v>6.3</v>
      </c>
      <c r="X155" s="1">
        <v>6.2</v>
      </c>
      <c r="Y155" s="1">
        <v>7.4</v>
      </c>
    </row>
    <row r="156" spans="1:25" x14ac:dyDescent="0.25">
      <c r="A156" s="1" t="s">
        <v>38</v>
      </c>
      <c r="B156" s="1" t="s">
        <v>6</v>
      </c>
      <c r="C156" s="1"/>
      <c r="D156" s="1" t="s">
        <v>7</v>
      </c>
      <c r="E156" s="1"/>
      <c r="F156" s="1"/>
      <c r="G156" s="1"/>
      <c r="H156" s="1"/>
      <c r="I156" s="1"/>
      <c r="J156" s="1"/>
      <c r="K156" s="1"/>
      <c r="L156" s="1"/>
      <c r="M156" s="1"/>
      <c r="N156" s="1">
        <v>74.266432068177195</v>
      </c>
      <c r="O156" s="1">
        <v>75.961276743739816</v>
      </c>
      <c r="P156" s="1">
        <v>76.780090812552629</v>
      </c>
      <c r="Q156" s="1">
        <v>84.879867338753144</v>
      </c>
      <c r="R156" s="1">
        <v>82.724571796369347</v>
      </c>
      <c r="S156" s="1">
        <v>87.833051983907851</v>
      </c>
      <c r="T156" s="1">
        <v>85.111679651617735</v>
      </c>
      <c r="U156" s="1">
        <v>87.869432260525215</v>
      </c>
      <c r="V156" s="1">
        <v>79.052122749841416</v>
      </c>
      <c r="W156" s="1">
        <v>81.973955998520225</v>
      </c>
      <c r="X156" s="1">
        <v>86.944784656796784</v>
      </c>
      <c r="Y156" s="1">
        <v>85.817341304844973</v>
      </c>
    </row>
    <row r="157" spans="1:25" x14ac:dyDescent="0.25">
      <c r="A157" s="1" t="s">
        <v>38</v>
      </c>
      <c r="B157" s="1" t="s">
        <v>8</v>
      </c>
      <c r="C157" s="1"/>
      <c r="D157" s="1" t="s">
        <v>9</v>
      </c>
      <c r="E157" s="1"/>
      <c r="F157" s="1"/>
      <c r="G157" s="1"/>
      <c r="H157" s="1"/>
      <c r="I157" s="1"/>
      <c r="J157" s="1"/>
      <c r="K157" s="1"/>
      <c r="L157" s="1"/>
      <c r="M157" s="1"/>
      <c r="N157" s="1">
        <v>89.353026440207302</v>
      </c>
      <c r="O157" s="1">
        <v>95.77447232082892</v>
      </c>
      <c r="P157" s="1">
        <v>96.525709473067508</v>
      </c>
      <c r="Q157" s="1">
        <v>106.95207792052295</v>
      </c>
      <c r="R157" s="1">
        <v>105.30045412827633</v>
      </c>
      <c r="S157" s="1">
        <v>102.10694959375247</v>
      </c>
      <c r="T157" s="1">
        <v>100.11769809138231</v>
      </c>
      <c r="U157" s="1">
        <v>102.68038881347947</v>
      </c>
      <c r="V157" s="1">
        <v>97.183118615892738</v>
      </c>
      <c r="W157" s="1">
        <v>105.89963658520662</v>
      </c>
      <c r="X157" s="1">
        <v>102.52751486996917</v>
      </c>
      <c r="Y157" s="1">
        <v>104.50492338854586</v>
      </c>
    </row>
    <row r="158" spans="1:25" x14ac:dyDescent="0.25">
      <c r="A158" s="1" t="s">
        <v>38</v>
      </c>
      <c r="B158" s="1" t="s">
        <v>10</v>
      </c>
      <c r="C158" s="1"/>
      <c r="D158" s="1" t="s">
        <v>11</v>
      </c>
      <c r="E158" s="1"/>
      <c r="F158" s="1"/>
      <c r="G158" s="1"/>
      <c r="H158" s="1"/>
      <c r="I158" s="1"/>
      <c r="J158" s="1"/>
      <c r="K158" s="1"/>
      <c r="L158" s="1"/>
      <c r="M158" s="1"/>
      <c r="N158" s="1">
        <v>20.6805414916155</v>
      </c>
      <c r="O158" s="1">
        <v>21.664250935431259</v>
      </c>
      <c r="P158" s="1">
        <v>21.094199714379869</v>
      </c>
      <c r="Q158" s="1">
        <v>23.868054740723892</v>
      </c>
      <c r="R158" s="1">
        <v>23.774974075354301</v>
      </c>
      <c r="S158" s="1">
        <v>23.259998422339667</v>
      </c>
      <c r="T158" s="1">
        <v>23.070622256999968</v>
      </c>
      <c r="U158" s="1">
        <v>23.950178925995314</v>
      </c>
      <c r="V158" s="1">
        <v>21.36475863426584</v>
      </c>
      <c r="W158" s="1">
        <v>22.126407416273153</v>
      </c>
      <c r="X158" s="1">
        <v>23.427700473234054</v>
      </c>
      <c r="Y158" s="1">
        <v>23.477735306609166</v>
      </c>
    </row>
    <row r="159" spans="1:25" x14ac:dyDescent="0.25">
      <c r="A159" s="1" t="s">
        <v>38</v>
      </c>
      <c r="B159" s="1" t="s">
        <v>12</v>
      </c>
      <c r="C159" s="1"/>
      <c r="D159" s="1" t="s">
        <v>13</v>
      </c>
      <c r="E159" s="1"/>
      <c r="F159" s="1"/>
      <c r="G159" s="1"/>
      <c r="H159" s="1"/>
      <c r="I159" s="1"/>
      <c r="J159" s="1"/>
      <c r="K159" s="1"/>
      <c r="L159" s="1"/>
      <c r="M159" s="1"/>
      <c r="N159" s="1">
        <v>48.068524324439601</v>
      </c>
      <c r="O159" s="1">
        <v>46.121723186861409</v>
      </c>
      <c r="P159" s="1">
        <v>45.195836838989131</v>
      </c>
      <c r="Q159" s="1">
        <v>44.895794040369054</v>
      </c>
      <c r="R159" s="1">
        <v>45.590454622884451</v>
      </c>
      <c r="S159" s="1">
        <v>48.068287101524263</v>
      </c>
      <c r="T159" s="1">
        <v>44.234855613715233</v>
      </c>
      <c r="U159" s="1">
        <v>44.30942573297795</v>
      </c>
      <c r="V159" s="1">
        <v>45.67727879140908</v>
      </c>
      <c r="W159" s="1">
        <v>47.088003572691242</v>
      </c>
      <c r="X159" s="1">
        <v>45.946282885690714</v>
      </c>
      <c r="Y159" s="1">
        <v>46.368550061571376</v>
      </c>
    </row>
    <row r="160" spans="1:25" x14ac:dyDescent="0.25">
      <c r="A160" s="1" t="s">
        <v>38</v>
      </c>
      <c r="B160" s="1" t="s">
        <v>14</v>
      </c>
      <c r="C160" s="1"/>
      <c r="D160" s="1" t="s">
        <v>15</v>
      </c>
      <c r="E160" s="1"/>
      <c r="F160" s="1"/>
      <c r="G160" s="1"/>
      <c r="H160" s="1"/>
      <c r="I160" s="1"/>
      <c r="J160" s="1"/>
      <c r="K160" s="1"/>
      <c r="L160" s="1"/>
      <c r="M160" s="1"/>
      <c r="N160" s="1">
        <v>75.344991148932536</v>
      </c>
      <c r="O160" s="1">
        <v>74.667777220585478</v>
      </c>
      <c r="P160" s="1">
        <v>74.267215107039362</v>
      </c>
      <c r="Q160" s="1">
        <v>77.055681609874313</v>
      </c>
      <c r="R160" s="1">
        <v>79.621409461206227</v>
      </c>
      <c r="S160" s="1">
        <v>82.720877940064483</v>
      </c>
      <c r="T160" s="1">
        <v>77.497303417044066</v>
      </c>
      <c r="U160" s="1">
        <v>80.833341410225344</v>
      </c>
      <c r="V160" s="1">
        <v>82.473841109378228</v>
      </c>
      <c r="W160" s="1">
        <v>87.02946353808079</v>
      </c>
      <c r="X160" s="1">
        <v>85.394770373086459</v>
      </c>
      <c r="Y160" s="1">
        <v>87.799029239660968</v>
      </c>
    </row>
    <row r="161" spans="1:25" x14ac:dyDescent="0.25">
      <c r="A161" s="1" t="s">
        <v>38</v>
      </c>
      <c r="B161" s="1" t="s">
        <v>16</v>
      </c>
      <c r="C161" s="1"/>
      <c r="D161" s="1" t="s">
        <v>17</v>
      </c>
      <c r="E161" s="1"/>
      <c r="F161" s="1"/>
      <c r="G161" s="1"/>
      <c r="H161" s="1"/>
      <c r="I161" s="1"/>
      <c r="J161" s="1"/>
      <c r="K161" s="1"/>
      <c r="L161" s="1"/>
      <c r="M161" s="1"/>
      <c r="N161" s="1">
        <v>40.486484526627848</v>
      </c>
      <c r="O161" s="1">
        <v>39.110499592553126</v>
      </c>
      <c r="P161" s="1">
        <v>37.736948053971517</v>
      </c>
      <c r="Q161" s="1">
        <v>39.2485243497566</v>
      </c>
      <c r="R161" s="1">
        <v>40.48813591590929</v>
      </c>
      <c r="S161" s="1">
        <v>43.51083495841128</v>
      </c>
      <c r="T161" s="1">
        <v>40.567840969240727</v>
      </c>
      <c r="U161" s="1">
        <v>41.857232856796699</v>
      </c>
      <c r="V161" s="1">
        <v>41.948880099212694</v>
      </c>
      <c r="W161" s="1">
        <v>44.682532889227964</v>
      </c>
      <c r="X161" s="1">
        <v>44.158946741222842</v>
      </c>
      <c r="Y161" s="1">
        <v>45.132420698767682</v>
      </c>
    </row>
    <row r="162" spans="1:25" x14ac:dyDescent="0.25">
      <c r="A162" s="1" t="s">
        <v>38</v>
      </c>
      <c r="B162" s="1" t="s">
        <v>18</v>
      </c>
      <c r="C162" s="1"/>
      <c r="D162" s="1" t="s">
        <v>19</v>
      </c>
      <c r="E162" s="1"/>
      <c r="F162" s="1"/>
      <c r="G162" s="1"/>
      <c r="H162" s="1"/>
      <c r="I162" s="1"/>
      <c r="J162" s="1"/>
      <c r="K162" s="1"/>
      <c r="L162" s="1"/>
      <c r="M162" s="1"/>
      <c r="N162" s="1">
        <v>30.456156156156158</v>
      </c>
      <c r="O162" s="1">
        <v>30.612504895387062</v>
      </c>
      <c r="P162" s="1">
        <v>29.906073992269466</v>
      </c>
      <c r="Q162" s="1">
        <v>31.88188269370022</v>
      </c>
      <c r="R162" s="1">
        <v>32.143501540090476</v>
      </c>
      <c r="S162" s="1">
        <v>28.821664814973079</v>
      </c>
      <c r="T162" s="1">
        <v>30.15373601467784</v>
      </c>
      <c r="U162" s="1">
        <v>29.829549980087613</v>
      </c>
      <c r="V162" s="1">
        <v>28.812589641434261</v>
      </c>
      <c r="W162" s="1">
        <v>29.895363077542612</v>
      </c>
      <c r="X162" s="1">
        <v>30.106771612720781</v>
      </c>
      <c r="Y162" s="1">
        <v>32.596793719074313</v>
      </c>
    </row>
    <row r="163" spans="1:25" x14ac:dyDescent="0.25">
      <c r="A163" s="1" t="s">
        <v>38</v>
      </c>
      <c r="B163" s="1" t="s">
        <v>20</v>
      </c>
      <c r="C163" s="1"/>
      <c r="D163" s="1" t="s">
        <v>21</v>
      </c>
      <c r="E163" s="1">
        <v>344.2</v>
      </c>
      <c r="F163" s="1">
        <v>339.4</v>
      </c>
      <c r="G163" s="1">
        <v>352.8</v>
      </c>
      <c r="H163" s="1">
        <v>362.40000000000003</v>
      </c>
      <c r="I163" s="1">
        <v>349.5</v>
      </c>
      <c r="J163" s="1">
        <v>360.2</v>
      </c>
      <c r="K163" s="1">
        <v>366</v>
      </c>
      <c r="L163" s="1">
        <v>375.09999999999997</v>
      </c>
      <c r="M163" s="1">
        <v>380.5</v>
      </c>
      <c r="N163" s="1">
        <v>390.55615615615613</v>
      </c>
      <c r="O163" s="1">
        <v>393.31250489538712</v>
      </c>
      <c r="P163" s="1">
        <v>390.60607399226944</v>
      </c>
      <c r="Q163" s="1">
        <v>417.58188269370027</v>
      </c>
      <c r="R163" s="1">
        <v>416.44350154009044</v>
      </c>
      <c r="S163" s="1">
        <v>421.9216648149731</v>
      </c>
      <c r="T163" s="1">
        <v>409.0537360146779</v>
      </c>
      <c r="U163" s="1">
        <v>419.02954998008761</v>
      </c>
      <c r="V163" s="1">
        <v>403.71258964143431</v>
      </c>
      <c r="W163" s="1">
        <v>424.99536307754261</v>
      </c>
      <c r="X163" s="1">
        <v>424.70677161272079</v>
      </c>
      <c r="Y163" s="1">
        <v>433.09679371907436</v>
      </c>
    </row>
    <row r="164" spans="1:25" x14ac:dyDescent="0.25">
      <c r="A164" s="1" t="s">
        <v>39</v>
      </c>
      <c r="B164" s="1" t="s">
        <v>4</v>
      </c>
      <c r="C164" s="1"/>
      <c r="D164" s="1" t="s">
        <v>5</v>
      </c>
      <c r="E164" s="1"/>
      <c r="F164" s="1"/>
      <c r="G164" s="1"/>
      <c r="H164" s="1"/>
      <c r="I164" s="1"/>
      <c r="J164" s="1"/>
      <c r="K164" s="1"/>
      <c r="L164" s="1"/>
      <c r="M164" s="1"/>
      <c r="N164" s="1">
        <v>25.6</v>
      </c>
      <c r="O164" s="1">
        <v>25.2</v>
      </c>
      <c r="P164" s="1">
        <v>27.1</v>
      </c>
      <c r="Q164" s="1">
        <v>28.3</v>
      </c>
      <c r="R164" s="1">
        <v>26.9</v>
      </c>
      <c r="S164" s="1">
        <v>22.1</v>
      </c>
      <c r="T164" s="1">
        <v>21.2</v>
      </c>
      <c r="U164" s="1">
        <v>23</v>
      </c>
      <c r="V164" s="1">
        <v>25.6</v>
      </c>
      <c r="W164" s="1">
        <v>26.4</v>
      </c>
      <c r="X164" s="1">
        <v>25.5</v>
      </c>
      <c r="Y164" s="1">
        <v>22.8</v>
      </c>
    </row>
    <row r="165" spans="1:25" x14ac:dyDescent="0.25">
      <c r="A165" s="1" t="s">
        <v>39</v>
      </c>
      <c r="B165" s="1" t="s">
        <v>6</v>
      </c>
      <c r="C165" s="1"/>
      <c r="D165" s="1" t="s">
        <v>7</v>
      </c>
      <c r="E165" s="1"/>
      <c r="F165" s="1"/>
      <c r="G165" s="1"/>
      <c r="H165" s="1"/>
      <c r="I165" s="1"/>
      <c r="J165" s="1"/>
      <c r="K165" s="1"/>
      <c r="L165" s="1"/>
      <c r="M165" s="1"/>
      <c r="N165" s="1">
        <v>116.14461799944941</v>
      </c>
      <c r="O165" s="1">
        <v>118.98359277559244</v>
      </c>
      <c r="P165" s="1">
        <v>116.80441124415637</v>
      </c>
      <c r="Q165" s="1">
        <v>115.6840327582285</v>
      </c>
      <c r="R165" s="1">
        <v>111.33196777000369</v>
      </c>
      <c r="S165" s="1">
        <v>115.0506857187933</v>
      </c>
      <c r="T165" s="1">
        <v>109.33196112453079</v>
      </c>
      <c r="U165" s="1">
        <v>112.21581503875794</v>
      </c>
      <c r="V165" s="1">
        <v>115.91837091799908</v>
      </c>
      <c r="W165" s="1">
        <v>120.93309250756208</v>
      </c>
      <c r="X165" s="1">
        <v>113.04660161507402</v>
      </c>
      <c r="Y165" s="1">
        <v>112.47549413571171</v>
      </c>
    </row>
    <row r="166" spans="1:25" x14ac:dyDescent="0.25">
      <c r="A166" s="1" t="s">
        <v>39</v>
      </c>
      <c r="B166" s="1" t="s">
        <v>8</v>
      </c>
      <c r="C166" s="1"/>
      <c r="D166" s="1" t="s">
        <v>9</v>
      </c>
      <c r="E166" s="1"/>
      <c r="F166" s="1"/>
      <c r="G166" s="1"/>
      <c r="H166" s="1"/>
      <c r="I166" s="1"/>
      <c r="J166" s="1"/>
      <c r="K166" s="1"/>
      <c r="L166" s="1"/>
      <c r="M166" s="1"/>
      <c r="N166" s="1">
        <v>138.61326558703485</v>
      </c>
      <c r="O166" s="1">
        <v>155.58213806005946</v>
      </c>
      <c r="P166" s="1">
        <v>154.60529617830508</v>
      </c>
      <c r="Q166" s="1">
        <v>154.98584068677337</v>
      </c>
      <c r="R166" s="1">
        <v>150.67131601845119</v>
      </c>
      <c r="S166" s="1">
        <v>148.38152672443911</v>
      </c>
      <c r="T166" s="1">
        <v>142.53219587430112</v>
      </c>
      <c r="U166" s="1">
        <v>146.39802115701738</v>
      </c>
      <c r="V166" s="1">
        <v>148.85333668715413</v>
      </c>
      <c r="W166" s="1">
        <v>148.82465127412792</v>
      </c>
      <c r="X166" s="1">
        <v>145.49243476750749</v>
      </c>
      <c r="Y166" s="1">
        <v>157.9536868241367</v>
      </c>
    </row>
    <row r="167" spans="1:25" x14ac:dyDescent="0.25">
      <c r="A167" s="1" t="s">
        <v>39</v>
      </c>
      <c r="B167" s="1" t="s">
        <v>10</v>
      </c>
      <c r="C167" s="1"/>
      <c r="D167" s="1" t="s">
        <v>11</v>
      </c>
      <c r="E167" s="1"/>
      <c r="F167" s="1"/>
      <c r="G167" s="1"/>
      <c r="H167" s="1"/>
      <c r="I167" s="1"/>
      <c r="J167" s="1"/>
      <c r="K167" s="1"/>
      <c r="L167" s="1"/>
      <c r="M167" s="1"/>
      <c r="N167" s="1">
        <v>32.342116413515747</v>
      </c>
      <c r="O167" s="1">
        <v>33.934269164348073</v>
      </c>
      <c r="P167" s="1">
        <v>32.090292577538534</v>
      </c>
      <c r="Q167" s="1">
        <v>32.530126554998148</v>
      </c>
      <c r="R167" s="1">
        <v>31.99671621154511</v>
      </c>
      <c r="S167" s="1">
        <v>30.467787556767597</v>
      </c>
      <c r="T167" s="1">
        <v>29.63584300116808</v>
      </c>
      <c r="U167" s="1">
        <v>30.586163804224675</v>
      </c>
      <c r="V167" s="1">
        <v>31.32829239484678</v>
      </c>
      <c r="W167" s="1">
        <v>32.642256218310017</v>
      </c>
      <c r="X167" s="1">
        <v>30.460963617418482</v>
      </c>
      <c r="Y167" s="1">
        <v>30.77081904015159</v>
      </c>
    </row>
    <row r="168" spans="1:25" x14ac:dyDescent="0.25">
      <c r="A168" s="1" t="s">
        <v>39</v>
      </c>
      <c r="B168" s="1" t="s">
        <v>12</v>
      </c>
      <c r="C168" s="1"/>
      <c r="D168" s="1" t="s">
        <v>13</v>
      </c>
      <c r="E168" s="1"/>
      <c r="F168" s="1"/>
      <c r="G168" s="1"/>
      <c r="H168" s="1"/>
      <c r="I168" s="1"/>
      <c r="J168" s="1"/>
      <c r="K168" s="1"/>
      <c r="L168" s="1"/>
      <c r="M168" s="1"/>
      <c r="N168" s="1">
        <v>62.028632670036458</v>
      </c>
      <c r="O168" s="1">
        <v>59.447699492258515</v>
      </c>
      <c r="P168" s="1">
        <v>61.238633884889857</v>
      </c>
      <c r="Q168" s="1">
        <v>58.180715726011762</v>
      </c>
      <c r="R168" s="1">
        <v>55.605497159233238</v>
      </c>
      <c r="S168" s="1">
        <v>56.782904843395556</v>
      </c>
      <c r="T168" s="1">
        <v>56.799407947617091</v>
      </c>
      <c r="U168" s="1">
        <v>57.389992730797196</v>
      </c>
      <c r="V168" s="1">
        <v>60.446534132546645</v>
      </c>
      <c r="W168" s="1">
        <v>59.202366907947379</v>
      </c>
      <c r="X168" s="1">
        <v>57.727381061508844</v>
      </c>
      <c r="Y168" s="1">
        <v>59.376570519446666</v>
      </c>
    </row>
    <row r="169" spans="1:25" x14ac:dyDescent="0.25">
      <c r="A169" s="1" t="s">
        <v>39</v>
      </c>
      <c r="B169" s="1" t="s">
        <v>14</v>
      </c>
      <c r="C169" s="1"/>
      <c r="D169" s="1" t="s">
        <v>15</v>
      </c>
      <c r="E169" s="1"/>
      <c r="F169" s="1"/>
      <c r="G169" s="1"/>
      <c r="H169" s="1"/>
      <c r="I169" s="1"/>
      <c r="J169" s="1"/>
      <c r="K169" s="1"/>
      <c r="L169" s="1"/>
      <c r="M169" s="1"/>
      <c r="N169" s="1">
        <v>97.226757949964806</v>
      </c>
      <c r="O169" s="1">
        <v>96.241581520717119</v>
      </c>
      <c r="P169" s="1">
        <v>100.62924184350753</v>
      </c>
      <c r="Q169" s="1">
        <v>99.856897570116288</v>
      </c>
      <c r="R169" s="1">
        <v>97.112171708568383</v>
      </c>
      <c r="S169" s="1">
        <v>97.717893103036587</v>
      </c>
      <c r="T169" s="1">
        <v>99.509784547824907</v>
      </c>
      <c r="U169" s="1">
        <v>104.69611824569905</v>
      </c>
      <c r="V169" s="1">
        <v>109.14086792311016</v>
      </c>
      <c r="W169" s="1">
        <v>109.41959397852663</v>
      </c>
      <c r="X169" s="1">
        <v>107.29086534054451</v>
      </c>
      <c r="Y169" s="1">
        <v>112.42976638832212</v>
      </c>
    </row>
    <row r="170" spans="1:25" x14ac:dyDescent="0.25">
      <c r="A170" s="1" t="s">
        <v>39</v>
      </c>
      <c r="B170" s="1" t="s">
        <v>16</v>
      </c>
      <c r="C170" s="1"/>
      <c r="D170" s="1" t="s">
        <v>17</v>
      </c>
      <c r="E170" s="1"/>
      <c r="F170" s="1"/>
      <c r="G170" s="1"/>
      <c r="H170" s="1"/>
      <c r="I170" s="1"/>
      <c r="J170" s="1"/>
      <c r="K170" s="1"/>
      <c r="L170" s="1"/>
      <c r="M170" s="1"/>
      <c r="N170" s="1">
        <v>52.244609379998714</v>
      </c>
      <c r="O170" s="1">
        <v>50.410718987024381</v>
      </c>
      <c r="P170" s="1">
        <v>51.132124271602628</v>
      </c>
      <c r="Q170" s="1">
        <v>50.86238670387192</v>
      </c>
      <c r="R170" s="1">
        <v>49.38233113219836</v>
      </c>
      <c r="S170" s="1">
        <v>51.399202053567883</v>
      </c>
      <c r="T170" s="1">
        <v>52.090807504558022</v>
      </c>
      <c r="U170" s="1">
        <v>54.213889023503754</v>
      </c>
      <c r="V170" s="1">
        <v>55.512597944343192</v>
      </c>
      <c r="W170" s="1">
        <v>56.178039113525983</v>
      </c>
      <c r="X170" s="1">
        <v>55.48175359794665</v>
      </c>
      <c r="Y170" s="1">
        <v>57.793663092231228</v>
      </c>
    </row>
    <row r="171" spans="1:25" x14ac:dyDescent="0.25">
      <c r="A171" s="1" t="s">
        <v>39</v>
      </c>
      <c r="B171" s="1" t="s">
        <v>18</v>
      </c>
      <c r="C171" s="1"/>
      <c r="D171" s="1" t="s">
        <v>19</v>
      </c>
      <c r="E171" s="1"/>
      <c r="F171" s="1"/>
      <c r="G171" s="1"/>
      <c r="H171" s="1"/>
      <c r="I171" s="1"/>
      <c r="J171" s="1"/>
      <c r="K171" s="1"/>
      <c r="L171" s="1"/>
      <c r="M171" s="1"/>
      <c r="N171" s="1">
        <v>61.842931392931391</v>
      </c>
      <c r="O171" s="1">
        <v>45.703678957549577</v>
      </c>
      <c r="P171" s="1">
        <v>38.781034419289526</v>
      </c>
      <c r="Q171" s="1">
        <v>38.036005310161713</v>
      </c>
      <c r="R171" s="1">
        <v>33.340024304552891</v>
      </c>
      <c r="S171" s="1">
        <v>35.449918810358092</v>
      </c>
      <c r="T171" s="1">
        <v>38.00945305848353</v>
      </c>
      <c r="U171" s="1">
        <v>36.839042757322325</v>
      </c>
      <c r="V171" s="1">
        <v>37.335881548433136</v>
      </c>
      <c r="W171" s="1">
        <v>32.357523895251745</v>
      </c>
      <c r="X171" s="1">
        <v>32.22511871236847</v>
      </c>
      <c r="Y171" s="1">
        <v>34.809808069767172</v>
      </c>
    </row>
    <row r="172" spans="1:25" x14ac:dyDescent="0.25">
      <c r="A172" s="1" t="s">
        <v>39</v>
      </c>
      <c r="B172" s="1" t="s">
        <v>20</v>
      </c>
      <c r="C172" s="1"/>
      <c r="D172" s="1" t="s">
        <v>21</v>
      </c>
      <c r="E172" s="1">
        <v>549.5</v>
      </c>
      <c r="F172" s="1">
        <v>542.5</v>
      </c>
      <c r="G172" s="1">
        <v>539.4</v>
      </c>
      <c r="H172" s="1">
        <v>535</v>
      </c>
      <c r="I172" s="1">
        <v>548.9</v>
      </c>
      <c r="J172" s="1">
        <v>530.29999999999995</v>
      </c>
      <c r="K172" s="1">
        <v>558.9</v>
      </c>
      <c r="L172" s="1">
        <v>567.29999999999995</v>
      </c>
      <c r="M172" s="1">
        <v>559.5</v>
      </c>
      <c r="N172" s="1">
        <v>586.04293139293134</v>
      </c>
      <c r="O172" s="1">
        <v>585.50367895754948</v>
      </c>
      <c r="P172" s="1">
        <v>582.38103441928956</v>
      </c>
      <c r="Q172" s="1">
        <v>578.43600531016182</v>
      </c>
      <c r="R172" s="1">
        <v>556.3400243045528</v>
      </c>
      <c r="S172" s="1">
        <v>557.34991881035819</v>
      </c>
      <c r="T172" s="1">
        <v>549.1094530584835</v>
      </c>
      <c r="U172" s="1">
        <v>565.33904275732232</v>
      </c>
      <c r="V172" s="1">
        <v>584.13588154843308</v>
      </c>
      <c r="W172" s="1">
        <v>585.9575238952516</v>
      </c>
      <c r="X172" s="1">
        <v>567.2251187123685</v>
      </c>
      <c r="Y172" s="1">
        <v>588.40980806976722</v>
      </c>
    </row>
    <row r="173" spans="1:25" x14ac:dyDescent="0.25">
      <c r="A173" s="1" t="s">
        <v>40</v>
      </c>
      <c r="B173" s="1" t="s">
        <v>4</v>
      </c>
      <c r="C173" s="1"/>
      <c r="D173" s="1" t="s">
        <v>5</v>
      </c>
      <c r="E173" s="1"/>
      <c r="F173" s="1"/>
      <c r="G173" s="1"/>
      <c r="H173" s="1"/>
      <c r="I173" s="1"/>
      <c r="J173" s="1"/>
      <c r="K173" s="1"/>
      <c r="L173" s="1"/>
      <c r="M173" s="1"/>
      <c r="N173" s="1">
        <v>8.4</v>
      </c>
      <c r="O173" s="1">
        <v>9.9</v>
      </c>
      <c r="P173" s="1">
        <v>8.1999999999999993</v>
      </c>
      <c r="Q173" s="1">
        <v>12.4</v>
      </c>
      <c r="R173" s="1">
        <v>10.9</v>
      </c>
      <c r="S173" s="1">
        <v>10.8</v>
      </c>
      <c r="T173" s="1">
        <v>9.5</v>
      </c>
      <c r="U173" s="1">
        <v>10.4</v>
      </c>
      <c r="V173" s="1">
        <v>6.9</v>
      </c>
      <c r="W173" s="1">
        <v>7.5</v>
      </c>
      <c r="X173" s="1">
        <v>9.1999999999999993</v>
      </c>
      <c r="Y173" s="1">
        <v>7.9</v>
      </c>
    </row>
    <row r="174" spans="1:25" x14ac:dyDescent="0.25">
      <c r="A174" s="1" t="s">
        <v>40</v>
      </c>
      <c r="B174" s="1" t="s">
        <v>6</v>
      </c>
      <c r="C174" s="1"/>
      <c r="D174" s="1" t="s">
        <v>7</v>
      </c>
      <c r="E174" s="1"/>
      <c r="F174" s="1"/>
      <c r="G174" s="1"/>
      <c r="H174" s="1"/>
      <c r="I174" s="1"/>
      <c r="J174" s="1"/>
      <c r="K174" s="1"/>
      <c r="L174" s="1"/>
      <c r="M174" s="1"/>
      <c r="N174" s="1">
        <v>88.287052796629439</v>
      </c>
      <c r="O174" s="1">
        <v>94.416872541494783</v>
      </c>
      <c r="P174" s="1">
        <v>91.149376884299429</v>
      </c>
      <c r="Q174" s="1">
        <v>89.717897295291024</v>
      </c>
      <c r="R174" s="1">
        <v>90.134555466822405</v>
      </c>
      <c r="S174" s="1">
        <v>97.758748689978461</v>
      </c>
      <c r="T174" s="1">
        <v>91.368069495004491</v>
      </c>
      <c r="U174" s="1">
        <v>91.63879609167293</v>
      </c>
      <c r="V174" s="1">
        <v>96.062556048907467</v>
      </c>
      <c r="W174" s="1">
        <v>96.107396687920271</v>
      </c>
      <c r="X174" s="1">
        <v>94.542496635262466</v>
      </c>
      <c r="Y174" s="1">
        <v>92.755764644385621</v>
      </c>
    </row>
    <row r="175" spans="1:25" x14ac:dyDescent="0.25">
      <c r="A175" s="1" t="s">
        <v>40</v>
      </c>
      <c r="B175" s="1" t="s">
        <v>8</v>
      </c>
      <c r="C175" s="1"/>
      <c r="D175" s="1" t="s">
        <v>9</v>
      </c>
      <c r="E175" s="1"/>
      <c r="F175" s="1"/>
      <c r="G175" s="1"/>
      <c r="H175" s="1"/>
      <c r="I175" s="1"/>
      <c r="J175" s="1"/>
      <c r="K175" s="1"/>
      <c r="L175" s="1"/>
      <c r="M175" s="1"/>
      <c r="N175" s="1">
        <v>121.6281649849785</v>
      </c>
      <c r="O175" s="1">
        <v>132.95531756691932</v>
      </c>
      <c r="P175" s="1">
        <v>129.40867357525605</v>
      </c>
      <c r="Q175" s="1">
        <v>137.65360328540126</v>
      </c>
      <c r="R175" s="1">
        <v>142.16084722934076</v>
      </c>
      <c r="S175" s="1">
        <v>138.35272428131941</v>
      </c>
      <c r="T175" s="1">
        <v>134.06543281280122</v>
      </c>
      <c r="U175" s="1">
        <v>141.48362630829118</v>
      </c>
      <c r="V175" s="1">
        <v>143.37541722259891</v>
      </c>
      <c r="W175" s="1">
        <v>148.25129806541466</v>
      </c>
      <c r="X175" s="1">
        <v>143.78256197629486</v>
      </c>
      <c r="Y175" s="1">
        <v>147.9683001731517</v>
      </c>
    </row>
    <row r="176" spans="1:25" x14ac:dyDescent="0.25">
      <c r="A176" s="1" t="s">
        <v>40</v>
      </c>
      <c r="B176" s="1" t="s">
        <v>10</v>
      </c>
      <c r="C176" s="1"/>
      <c r="D176" s="1" t="s">
        <v>11</v>
      </c>
      <c r="E176" s="1"/>
      <c r="F176" s="1"/>
      <c r="G176" s="1"/>
      <c r="H176" s="1"/>
      <c r="I176" s="1"/>
      <c r="J176" s="1"/>
      <c r="K176" s="1"/>
      <c r="L176" s="1"/>
      <c r="M176" s="1"/>
      <c r="N176" s="1">
        <v>24.584782218392043</v>
      </c>
      <c r="O176" s="1">
        <v>26.927809891585916</v>
      </c>
      <c r="P176" s="1">
        <v>25.041949540444538</v>
      </c>
      <c r="Q176" s="1">
        <v>25.22849941930772</v>
      </c>
      <c r="R176" s="1">
        <v>25.904597303836848</v>
      </c>
      <c r="S176" s="1">
        <v>25.888527028702143</v>
      </c>
      <c r="T176" s="1">
        <v>24.766497692194289</v>
      </c>
      <c r="U176" s="1">
        <v>24.977577600035904</v>
      </c>
      <c r="V176" s="1">
        <v>25.962026728493626</v>
      </c>
      <c r="W176" s="1">
        <v>25.941305246665074</v>
      </c>
      <c r="X176" s="1">
        <v>25.474941388442669</v>
      </c>
      <c r="Y176" s="1">
        <v>25.375935182462676</v>
      </c>
    </row>
    <row r="177" spans="1:25" x14ac:dyDescent="0.25">
      <c r="A177" s="1" t="s">
        <v>40</v>
      </c>
      <c r="B177" s="1" t="s">
        <v>12</v>
      </c>
      <c r="C177" s="1"/>
      <c r="D177" s="1" t="s">
        <v>13</v>
      </c>
      <c r="E177" s="1"/>
      <c r="F177" s="1"/>
      <c r="G177" s="1"/>
      <c r="H177" s="1"/>
      <c r="I177" s="1"/>
      <c r="J177" s="1"/>
      <c r="K177" s="1"/>
      <c r="L177" s="1"/>
      <c r="M177" s="1"/>
      <c r="N177" s="1">
        <v>53.171589139846859</v>
      </c>
      <c r="O177" s="1">
        <v>53.21737290791701</v>
      </c>
      <c r="P177" s="1">
        <v>54.367256655552445</v>
      </c>
      <c r="Q177" s="1">
        <v>54.727193107521835</v>
      </c>
      <c r="R177" s="1">
        <v>53.762069000070142</v>
      </c>
      <c r="S177" s="1">
        <v>54.68698412066702</v>
      </c>
      <c r="T177" s="1">
        <v>56.145288086416123</v>
      </c>
      <c r="U177" s="1">
        <v>55.585776593166955</v>
      </c>
      <c r="V177" s="1">
        <v>54.297153272327549</v>
      </c>
      <c r="W177" s="1">
        <v>54.014259131761591</v>
      </c>
      <c r="X177" s="1">
        <v>54.638115317627644</v>
      </c>
      <c r="Y177" s="1">
        <v>55.704326175473923</v>
      </c>
    </row>
    <row r="178" spans="1:25" x14ac:dyDescent="0.25">
      <c r="A178" s="1" t="s">
        <v>40</v>
      </c>
      <c r="B178" s="1" t="s">
        <v>14</v>
      </c>
      <c r="C178" s="1"/>
      <c r="D178" s="1" t="s">
        <v>15</v>
      </c>
      <c r="E178" s="1"/>
      <c r="F178" s="1"/>
      <c r="G178" s="1"/>
      <c r="H178" s="1"/>
      <c r="I178" s="1"/>
      <c r="J178" s="1"/>
      <c r="K178" s="1"/>
      <c r="L178" s="1"/>
      <c r="M178" s="1"/>
      <c r="N178" s="1">
        <v>83.343788256872912</v>
      </c>
      <c r="O178" s="1">
        <v>86.155127562214005</v>
      </c>
      <c r="P178" s="1">
        <v>89.337979495808796</v>
      </c>
      <c r="Q178" s="1">
        <v>93.929537446279795</v>
      </c>
      <c r="R178" s="1">
        <v>93.892718217982491</v>
      </c>
      <c r="S178" s="1">
        <v>94.111016038524312</v>
      </c>
      <c r="T178" s="1">
        <v>98.363798545354754</v>
      </c>
      <c r="U178" s="1">
        <v>101.40470075115095</v>
      </c>
      <c r="V178" s="1">
        <v>98.03768766793813</v>
      </c>
      <c r="W178" s="1">
        <v>99.830777246422642</v>
      </c>
      <c r="X178" s="1">
        <v>101.54922266018885</v>
      </c>
      <c r="Y178" s="1">
        <v>105.47635749148338</v>
      </c>
    </row>
    <row r="179" spans="1:25" x14ac:dyDescent="0.25">
      <c r="A179" s="1" t="s">
        <v>40</v>
      </c>
      <c r="B179" s="1" t="s">
        <v>16</v>
      </c>
      <c r="C179" s="1"/>
      <c r="D179" s="1" t="s">
        <v>17</v>
      </c>
      <c r="E179" s="1"/>
      <c r="F179" s="1"/>
      <c r="G179" s="1"/>
      <c r="H179" s="1"/>
      <c r="I179" s="1"/>
      <c r="J179" s="1"/>
      <c r="K179" s="1"/>
      <c r="L179" s="1"/>
      <c r="M179" s="1"/>
      <c r="N179" s="1">
        <v>44.784622603280226</v>
      </c>
      <c r="O179" s="1">
        <v>45.127499529868992</v>
      </c>
      <c r="P179" s="1">
        <v>45.394763848638767</v>
      </c>
      <c r="Q179" s="1">
        <v>47.843269446198335</v>
      </c>
      <c r="R179" s="1">
        <v>47.745212781947352</v>
      </c>
      <c r="S179" s="1">
        <v>49.501999840808701</v>
      </c>
      <c r="T179" s="1">
        <v>51.490913368229137</v>
      </c>
      <c r="U179" s="1">
        <v>52.50952265568209</v>
      </c>
      <c r="V179" s="1">
        <v>49.86515905973431</v>
      </c>
      <c r="W179" s="1">
        <v>51.25496362181574</v>
      </c>
      <c r="X179" s="1">
        <v>52.512662022183513</v>
      </c>
      <c r="Y179" s="1">
        <v>54.219316333042713</v>
      </c>
    </row>
    <row r="180" spans="1:25" x14ac:dyDescent="0.25">
      <c r="A180" s="1" t="s">
        <v>40</v>
      </c>
      <c r="B180" s="1" t="s">
        <v>18</v>
      </c>
      <c r="C180" s="1"/>
      <c r="D180" s="1" t="s">
        <v>19</v>
      </c>
      <c r="E180" s="1"/>
      <c r="F180" s="1"/>
      <c r="G180" s="1"/>
      <c r="H180" s="1"/>
      <c r="I180" s="1"/>
      <c r="J180" s="1"/>
      <c r="K180" s="1"/>
      <c r="L180" s="1"/>
      <c r="M180" s="1"/>
      <c r="N180" s="1">
        <v>51.109505659505658</v>
      </c>
      <c r="O180" s="1">
        <v>39.31803401255592</v>
      </c>
      <c r="P180" s="1">
        <v>38.459422050432543</v>
      </c>
      <c r="Q180" s="1">
        <v>38.736116340815833</v>
      </c>
      <c r="R180" s="1">
        <v>44.746486668591778</v>
      </c>
      <c r="S180" s="1">
        <v>36.461268267669432</v>
      </c>
      <c r="T180" s="1">
        <v>36.065070571164753</v>
      </c>
      <c r="U180" s="1">
        <v>38.064606639875457</v>
      </c>
      <c r="V180" s="1">
        <v>46.971763096866269</v>
      </c>
      <c r="W180" s="1">
        <v>47.946517274460803</v>
      </c>
      <c r="X180" s="1">
        <v>43.872115849132186</v>
      </c>
      <c r="Y180" s="1">
        <v>43.106725197748077</v>
      </c>
    </row>
    <row r="181" spans="1:25" x14ac:dyDescent="0.25">
      <c r="A181" s="1" t="s">
        <v>40</v>
      </c>
      <c r="B181" s="1" t="s">
        <v>20</v>
      </c>
      <c r="C181" s="1"/>
      <c r="D181" s="1" t="s">
        <v>21</v>
      </c>
      <c r="E181" s="1">
        <v>433.4</v>
      </c>
      <c r="F181" s="1">
        <v>442.9</v>
      </c>
      <c r="G181" s="1">
        <v>440.09999999999997</v>
      </c>
      <c r="H181" s="1">
        <v>431</v>
      </c>
      <c r="I181" s="1">
        <v>436.2</v>
      </c>
      <c r="J181" s="1">
        <v>435.3</v>
      </c>
      <c r="K181" s="1">
        <v>457.5</v>
      </c>
      <c r="L181" s="1">
        <v>474.7</v>
      </c>
      <c r="M181" s="1">
        <v>466.9</v>
      </c>
      <c r="N181" s="1">
        <v>475.30950565950565</v>
      </c>
      <c r="O181" s="1">
        <v>488.01803401255603</v>
      </c>
      <c r="P181" s="1">
        <v>481.35942205043256</v>
      </c>
      <c r="Q181" s="1">
        <v>500.23611634081578</v>
      </c>
      <c r="R181" s="1">
        <v>509.24648666859184</v>
      </c>
      <c r="S181" s="1">
        <v>507.5612682676695</v>
      </c>
      <c r="T181" s="1">
        <v>501.76507057116481</v>
      </c>
      <c r="U181" s="1">
        <v>516.06460663987548</v>
      </c>
      <c r="V181" s="1">
        <v>521.47176309686631</v>
      </c>
      <c r="W181" s="1">
        <v>530.84651727446089</v>
      </c>
      <c r="X181" s="1">
        <v>525.57211584913216</v>
      </c>
      <c r="Y181" s="1">
        <v>532.5067251977481</v>
      </c>
    </row>
    <row r="182" spans="1:25" x14ac:dyDescent="0.25">
      <c r="A182" s="1" t="s">
        <v>41</v>
      </c>
      <c r="B182" s="1" t="s">
        <v>4</v>
      </c>
      <c r="C182" s="1"/>
      <c r="D182" s="1" t="s">
        <v>5</v>
      </c>
      <c r="E182" s="1"/>
      <c r="F182" s="1"/>
      <c r="G182" s="1"/>
      <c r="H182" s="1"/>
      <c r="I182" s="1"/>
      <c r="J182" s="1"/>
      <c r="K182" s="1"/>
      <c r="L182" s="1"/>
      <c r="M182" s="1"/>
      <c r="N182" s="1">
        <v>16.399999999999999</v>
      </c>
      <c r="O182" s="1">
        <v>14.7</v>
      </c>
      <c r="P182" s="1">
        <v>13.2</v>
      </c>
      <c r="Q182" s="1">
        <v>13.8</v>
      </c>
      <c r="R182" s="1">
        <v>13.2</v>
      </c>
      <c r="S182" s="1">
        <v>10.1</v>
      </c>
      <c r="T182" s="1">
        <v>10.9</v>
      </c>
      <c r="U182" s="1">
        <v>10.5</v>
      </c>
      <c r="V182" s="1">
        <v>9.3000000000000007</v>
      </c>
      <c r="W182" s="1">
        <v>11.1</v>
      </c>
      <c r="X182" s="1">
        <v>8.8000000000000007</v>
      </c>
      <c r="Y182" s="1">
        <v>8.8000000000000007</v>
      </c>
    </row>
    <row r="183" spans="1:25" x14ac:dyDescent="0.25">
      <c r="A183" s="1" t="s">
        <v>41</v>
      </c>
      <c r="B183" s="1" t="s">
        <v>6</v>
      </c>
      <c r="C183" s="1"/>
      <c r="D183" s="1" t="s">
        <v>7</v>
      </c>
      <c r="E183" s="1"/>
      <c r="F183" s="1"/>
      <c r="G183" s="1"/>
      <c r="H183" s="1"/>
      <c r="I183" s="1"/>
      <c r="J183" s="1"/>
      <c r="K183" s="1"/>
      <c r="L183" s="1"/>
      <c r="M183" s="1"/>
      <c r="N183" s="1">
        <v>129.67543538367627</v>
      </c>
      <c r="O183" s="1">
        <v>129.37250431737505</v>
      </c>
      <c r="P183" s="1">
        <v>129.26190389004844</v>
      </c>
      <c r="Q183" s="1">
        <v>134.05629841596726</v>
      </c>
      <c r="R183" s="1">
        <v>137.5705984719358</v>
      </c>
      <c r="S183" s="1">
        <v>154.00436335771192</v>
      </c>
      <c r="T183" s="1">
        <v>148.54280044001408</v>
      </c>
      <c r="U183" s="1">
        <v>145.33678247310499</v>
      </c>
      <c r="V183" s="1">
        <v>148.08355388350577</v>
      </c>
      <c r="W183" s="1">
        <v>149.56867233912911</v>
      </c>
      <c r="X183" s="1">
        <v>146.19468371467025</v>
      </c>
      <c r="Y183" s="1">
        <v>147.2893375586701</v>
      </c>
    </row>
    <row r="184" spans="1:25" x14ac:dyDescent="0.25">
      <c r="A184" s="1" t="s">
        <v>41</v>
      </c>
      <c r="B184" s="1" t="s">
        <v>8</v>
      </c>
      <c r="C184" s="1"/>
      <c r="D184" s="1" t="s">
        <v>9</v>
      </c>
      <c r="E184" s="1"/>
      <c r="F184" s="1"/>
      <c r="G184" s="1"/>
      <c r="H184" s="1"/>
      <c r="I184" s="1"/>
      <c r="J184" s="1"/>
      <c r="K184" s="1"/>
      <c r="L184" s="1"/>
      <c r="M184" s="1"/>
      <c r="N184" s="1">
        <v>214.3146001651765</v>
      </c>
      <c r="O184" s="1">
        <v>218.73029598004413</v>
      </c>
      <c r="P184" s="1">
        <v>216.32529080767026</v>
      </c>
      <c r="Q184" s="1">
        <v>217.74732941415928</v>
      </c>
      <c r="R184" s="1">
        <v>219.89172437631862</v>
      </c>
      <c r="S184" s="1">
        <v>225.91211417753186</v>
      </c>
      <c r="T184" s="1">
        <v>223.49275110854057</v>
      </c>
      <c r="U184" s="1">
        <v>211.74941947208418</v>
      </c>
      <c r="V184" s="1">
        <v>227.29513768892582</v>
      </c>
      <c r="W184" s="1">
        <v>224.35975670794073</v>
      </c>
      <c r="X184" s="1">
        <v>218.71243867494465</v>
      </c>
      <c r="Y184" s="1">
        <v>231.91554226970283</v>
      </c>
    </row>
    <row r="185" spans="1:25" x14ac:dyDescent="0.25">
      <c r="A185" s="1" t="s">
        <v>41</v>
      </c>
      <c r="B185" s="1" t="s">
        <v>10</v>
      </c>
      <c r="C185" s="1"/>
      <c r="D185" s="1" t="s">
        <v>11</v>
      </c>
      <c r="E185" s="1"/>
      <c r="F185" s="1"/>
      <c r="G185" s="1"/>
      <c r="H185" s="1"/>
      <c r="I185" s="1"/>
      <c r="J185" s="1"/>
      <c r="K185" s="1"/>
      <c r="L185" s="1"/>
      <c r="M185" s="1"/>
      <c r="N185" s="1">
        <v>36.109964451147263</v>
      </c>
      <c r="O185" s="1">
        <v>36.897199702580828</v>
      </c>
      <c r="P185" s="1">
        <v>35.512805302281294</v>
      </c>
      <c r="Q185" s="1">
        <v>37.696372169873449</v>
      </c>
      <c r="R185" s="1">
        <v>39.537677151745591</v>
      </c>
      <c r="S185" s="1">
        <v>40.783522464756189</v>
      </c>
      <c r="T185" s="1">
        <v>40.264448451445361</v>
      </c>
      <c r="U185" s="1">
        <v>39.613798054810815</v>
      </c>
      <c r="V185" s="1">
        <v>40.021308427568407</v>
      </c>
      <c r="W185" s="1">
        <v>40.371570952930171</v>
      </c>
      <c r="X185" s="1">
        <v>39.392877610385092</v>
      </c>
      <c r="Y185" s="1">
        <v>40.295120171627083</v>
      </c>
    </row>
    <row r="186" spans="1:25" x14ac:dyDescent="0.25">
      <c r="A186" s="1" t="s">
        <v>41</v>
      </c>
      <c r="B186" s="1" t="s">
        <v>12</v>
      </c>
      <c r="C186" s="1"/>
      <c r="D186" s="1" t="s">
        <v>13</v>
      </c>
      <c r="E186" s="1"/>
      <c r="F186" s="1"/>
      <c r="G186" s="1"/>
      <c r="H186" s="1"/>
      <c r="I186" s="1"/>
      <c r="J186" s="1"/>
      <c r="K186" s="1"/>
      <c r="L186" s="1"/>
      <c r="M186" s="1"/>
      <c r="N186" s="1">
        <v>76.516644272399574</v>
      </c>
      <c r="O186" s="1">
        <v>77.273356108568919</v>
      </c>
      <c r="P186" s="1">
        <v>78.460202756743854</v>
      </c>
      <c r="Q186" s="1">
        <v>76.673772328248148</v>
      </c>
      <c r="R186" s="1">
        <v>77.836690481677792</v>
      </c>
      <c r="S186" s="1">
        <v>75.591035539459554</v>
      </c>
      <c r="T186" s="1">
        <v>76.232218824129077</v>
      </c>
      <c r="U186" s="1">
        <v>76.944511751877883</v>
      </c>
      <c r="V186" s="1">
        <v>76.665861816268631</v>
      </c>
      <c r="W186" s="1">
        <v>77.189562903555952</v>
      </c>
      <c r="X186" s="1">
        <v>78.252672105600865</v>
      </c>
      <c r="Y186" s="1">
        <v>78.513618509163805</v>
      </c>
    </row>
    <row r="187" spans="1:25" x14ac:dyDescent="0.25">
      <c r="A187" s="1" t="s">
        <v>41</v>
      </c>
      <c r="B187" s="1" t="s">
        <v>14</v>
      </c>
      <c r="C187" s="1"/>
      <c r="D187" s="1" t="s">
        <v>15</v>
      </c>
      <c r="E187" s="1"/>
      <c r="F187" s="1"/>
      <c r="G187" s="1"/>
      <c r="H187" s="1"/>
      <c r="I187" s="1"/>
      <c r="J187" s="1"/>
      <c r="K187" s="1"/>
      <c r="L187" s="1"/>
      <c r="M187" s="1"/>
      <c r="N187" s="1">
        <v>119.935986520784</v>
      </c>
      <c r="O187" s="1">
        <v>125.10004701310099</v>
      </c>
      <c r="P187" s="1">
        <v>128.92826337602443</v>
      </c>
      <c r="Q187" s="1">
        <v>131.59695500743425</v>
      </c>
      <c r="R187" s="1">
        <v>135.93781977414147</v>
      </c>
      <c r="S187" s="1">
        <v>130.08486886615992</v>
      </c>
      <c r="T187" s="1">
        <v>133.55511870454234</v>
      </c>
      <c r="U187" s="1">
        <v>140.36927550278654</v>
      </c>
      <c r="V187" s="1">
        <v>138.42611191491761</v>
      </c>
      <c r="W187" s="1">
        <v>142.66407026292774</v>
      </c>
      <c r="X187" s="1">
        <v>145.43872857273811</v>
      </c>
      <c r="Y187" s="1">
        <v>148.66584092114371</v>
      </c>
    </row>
    <row r="188" spans="1:25" x14ac:dyDescent="0.25">
      <c r="A188" s="1" t="s">
        <v>41</v>
      </c>
      <c r="B188" s="1" t="s">
        <v>16</v>
      </c>
      <c r="C188" s="1"/>
      <c r="D188" s="1" t="s">
        <v>17</v>
      </c>
      <c r="E188" s="1"/>
      <c r="F188" s="1"/>
      <c r="G188" s="1"/>
      <c r="H188" s="1"/>
      <c r="I188" s="1"/>
      <c r="J188" s="1"/>
      <c r="K188" s="1"/>
      <c r="L188" s="1"/>
      <c r="M188" s="1"/>
      <c r="N188" s="1">
        <v>64.447369206816376</v>
      </c>
      <c r="O188" s="1">
        <v>65.526596878330082</v>
      </c>
      <c r="P188" s="1">
        <v>65.511533867231719</v>
      </c>
      <c r="Q188" s="1">
        <v>67.029272664317574</v>
      </c>
      <c r="R188" s="1">
        <v>69.125489744180683</v>
      </c>
      <c r="S188" s="1">
        <v>68.42409559438056</v>
      </c>
      <c r="T188" s="1">
        <v>69.912662471328588</v>
      </c>
      <c r="U188" s="1">
        <v>72.686212745335595</v>
      </c>
      <c r="V188" s="1">
        <v>70.408026268813771</v>
      </c>
      <c r="W188" s="1">
        <v>73.246366833516305</v>
      </c>
      <c r="X188" s="1">
        <v>75.208599321661012</v>
      </c>
      <c r="Y188" s="1">
        <v>76.42054056969252</v>
      </c>
    </row>
    <row r="189" spans="1:25" x14ac:dyDescent="0.25">
      <c r="A189" s="1" t="s">
        <v>41</v>
      </c>
      <c r="B189" s="1" t="s">
        <v>18</v>
      </c>
      <c r="C189" s="1"/>
      <c r="D189" s="1" t="s">
        <v>19</v>
      </c>
      <c r="E189" s="1"/>
      <c r="F189" s="1"/>
      <c r="G189" s="1"/>
      <c r="H189" s="1"/>
      <c r="I189" s="1"/>
      <c r="J189" s="1"/>
      <c r="K189" s="1"/>
      <c r="L189" s="1"/>
      <c r="M189" s="1"/>
      <c r="N189" s="1">
        <v>63.283564333564328</v>
      </c>
      <c r="O189" s="1">
        <v>55.507211943557664</v>
      </c>
      <c r="P189" s="1">
        <v>56.770962635744525</v>
      </c>
      <c r="Q189" s="1">
        <v>54.546548394882933</v>
      </c>
      <c r="R189" s="1">
        <v>59.49718452209067</v>
      </c>
      <c r="S189" s="1">
        <v>60.644209896590034</v>
      </c>
      <c r="T189" s="1">
        <v>60.291785684306461</v>
      </c>
      <c r="U189" s="1">
        <v>58.815310814235545</v>
      </c>
      <c r="V189" s="1">
        <v>60.089533210441815</v>
      </c>
      <c r="W189" s="1">
        <v>56.08766566782343</v>
      </c>
      <c r="X189" s="1">
        <v>54.421078367837495</v>
      </c>
      <c r="Y189" s="1">
        <v>57.295336318653554</v>
      </c>
    </row>
    <row r="190" spans="1:25" x14ac:dyDescent="0.25">
      <c r="A190" s="1" t="s">
        <v>41</v>
      </c>
      <c r="B190" s="1" t="s">
        <v>20</v>
      </c>
      <c r="C190" s="1"/>
      <c r="D190" s="1" t="s">
        <v>21</v>
      </c>
      <c r="E190" s="1">
        <v>614.80000000000007</v>
      </c>
      <c r="F190" s="1">
        <v>650.6</v>
      </c>
      <c r="G190" s="1">
        <v>639.59999999999991</v>
      </c>
      <c r="H190" s="1">
        <v>644.5</v>
      </c>
      <c r="I190" s="1">
        <v>642.1</v>
      </c>
      <c r="J190" s="1">
        <v>645.80000000000007</v>
      </c>
      <c r="K190" s="1">
        <v>676.6</v>
      </c>
      <c r="L190" s="1">
        <v>690.19999999999993</v>
      </c>
      <c r="M190" s="1">
        <v>714.30000000000007</v>
      </c>
      <c r="N190" s="1">
        <v>720.68356433356428</v>
      </c>
      <c r="O190" s="1">
        <v>723.10721194355767</v>
      </c>
      <c r="P190" s="1">
        <v>723.9709626357444</v>
      </c>
      <c r="Q190" s="1">
        <v>733.14654839488298</v>
      </c>
      <c r="R190" s="1">
        <v>752.59718452209063</v>
      </c>
      <c r="S190" s="1">
        <v>765.54420989659002</v>
      </c>
      <c r="T190" s="1">
        <v>763.19178568430652</v>
      </c>
      <c r="U190" s="1">
        <v>756.01531081423548</v>
      </c>
      <c r="V190" s="1">
        <v>770.28953321044185</v>
      </c>
      <c r="W190" s="1">
        <v>774.58766566782344</v>
      </c>
      <c r="X190" s="1">
        <v>766.42107836783748</v>
      </c>
      <c r="Y190" s="1">
        <v>789.19533631865363</v>
      </c>
    </row>
    <row r="191" spans="1:25" x14ac:dyDescent="0.25">
      <c r="A191" s="1" t="s">
        <v>42</v>
      </c>
      <c r="B191" s="1" t="s">
        <v>4</v>
      </c>
      <c r="C191" s="1"/>
      <c r="D191" s="1" t="s">
        <v>5</v>
      </c>
      <c r="E191" s="1"/>
      <c r="F191" s="1"/>
      <c r="G191" s="1"/>
      <c r="H191" s="1"/>
      <c r="I191" s="1"/>
      <c r="J191" s="1"/>
      <c r="K191" s="1"/>
      <c r="L191" s="1"/>
      <c r="M191" s="1"/>
      <c r="N191" s="1">
        <v>26</v>
      </c>
      <c r="O191" s="1">
        <v>28.3</v>
      </c>
      <c r="P191" s="1">
        <v>27.2</v>
      </c>
      <c r="Q191" s="1">
        <v>27.5</v>
      </c>
      <c r="R191" s="1">
        <v>28.4</v>
      </c>
      <c r="S191" s="1">
        <v>24.7</v>
      </c>
      <c r="T191" s="1">
        <v>29.2</v>
      </c>
      <c r="U191" s="1">
        <v>22.4</v>
      </c>
      <c r="V191" s="1">
        <v>19.899999999999999</v>
      </c>
      <c r="W191" s="1">
        <v>20.6</v>
      </c>
      <c r="X191" s="1">
        <v>22.2</v>
      </c>
      <c r="Y191" s="1">
        <v>23.8</v>
      </c>
    </row>
    <row r="192" spans="1:25" x14ac:dyDescent="0.25">
      <c r="A192" s="1" t="s">
        <v>42</v>
      </c>
      <c r="B192" s="1" t="s">
        <v>6</v>
      </c>
      <c r="C192" s="1"/>
      <c r="D192" s="1" t="s">
        <v>7</v>
      </c>
      <c r="E192" s="1"/>
      <c r="F192" s="1"/>
      <c r="G192" s="1"/>
      <c r="H192" s="1"/>
      <c r="I192" s="1"/>
      <c r="J192" s="1"/>
      <c r="K192" s="1"/>
      <c r="L192" s="1"/>
      <c r="M192" s="1"/>
      <c r="N192" s="1">
        <v>120.36917184339354</v>
      </c>
      <c r="O192" s="1">
        <v>123.56693610284947</v>
      </c>
      <c r="P192" s="1">
        <v>124.08156041353887</v>
      </c>
      <c r="Q192" s="1">
        <v>125.05388824367526</v>
      </c>
      <c r="R192" s="1">
        <v>121.59661728071323</v>
      </c>
      <c r="S192" s="1">
        <v>129.03405717891792</v>
      </c>
      <c r="T192" s="1">
        <v>127.11001939237234</v>
      </c>
      <c r="U192" s="1">
        <v>130.75366994604175</v>
      </c>
      <c r="V192" s="1">
        <v>127.36175331918896</v>
      </c>
      <c r="W192" s="1">
        <v>130.5807020216308</v>
      </c>
      <c r="X192" s="1">
        <v>128.97728802153432</v>
      </c>
      <c r="Y192" s="1">
        <v>129.63896239668068</v>
      </c>
    </row>
    <row r="193" spans="1:25" x14ac:dyDescent="0.25">
      <c r="A193" s="1" t="s">
        <v>42</v>
      </c>
      <c r="B193" s="1" t="s">
        <v>8</v>
      </c>
      <c r="C193" s="1"/>
      <c r="D193" s="1" t="s">
        <v>9</v>
      </c>
      <c r="E193" s="1"/>
      <c r="F193" s="1"/>
      <c r="G193" s="1"/>
      <c r="H193" s="1"/>
      <c r="I193" s="1"/>
      <c r="J193" s="1"/>
      <c r="K193" s="1"/>
      <c r="L193" s="1"/>
      <c r="M193" s="1"/>
      <c r="N193" s="1">
        <v>151.1123247992148</v>
      </c>
      <c r="O193" s="1">
        <v>159.79161949534682</v>
      </c>
      <c r="P193" s="1">
        <v>154.9288573974392</v>
      </c>
      <c r="Q193" s="1">
        <v>156.48119993774017</v>
      </c>
      <c r="R193" s="1">
        <v>155.65661465845025</v>
      </c>
      <c r="S193" s="1">
        <v>153.69507093836984</v>
      </c>
      <c r="T193" s="1">
        <v>152.93516483516484</v>
      </c>
      <c r="U193" s="1">
        <v>161.70738588559954</v>
      </c>
      <c r="V193" s="1">
        <v>155.71724665893828</v>
      </c>
      <c r="W193" s="1">
        <v>155.37295932800905</v>
      </c>
      <c r="X193" s="1">
        <v>158.0691464420614</v>
      </c>
      <c r="Y193" s="1">
        <v>163.1946715018459</v>
      </c>
    </row>
    <row r="194" spans="1:25" x14ac:dyDescent="0.25">
      <c r="A194" s="1" t="s">
        <v>42</v>
      </c>
      <c r="B194" s="1" t="s">
        <v>10</v>
      </c>
      <c r="C194" s="1"/>
      <c r="D194" s="1" t="s">
        <v>11</v>
      </c>
      <c r="E194" s="1"/>
      <c r="F194" s="1"/>
      <c r="G194" s="1"/>
      <c r="H194" s="1"/>
      <c r="I194" s="1"/>
      <c r="J194" s="1"/>
      <c r="K194" s="1"/>
      <c r="L194" s="1"/>
      <c r="M194" s="1"/>
      <c r="N194" s="1">
        <v>33.518503357391651</v>
      </c>
      <c r="O194" s="1">
        <v>35.241444401803705</v>
      </c>
      <c r="P194" s="1">
        <v>34.089582189021925</v>
      </c>
      <c r="Q194" s="1">
        <v>35.16491181858455</v>
      </c>
      <c r="R194" s="1">
        <v>34.946768060836497</v>
      </c>
      <c r="S194" s="1">
        <v>34.17087188271222</v>
      </c>
      <c r="T194" s="1">
        <v>34.45481577246283</v>
      </c>
      <c r="U194" s="1">
        <v>35.638944168358712</v>
      </c>
      <c r="V194" s="1">
        <v>34.421000021872743</v>
      </c>
      <c r="W194" s="1">
        <v>35.246338650360151</v>
      </c>
      <c r="X194" s="1">
        <v>34.753565536404288</v>
      </c>
      <c r="Y194" s="1">
        <v>35.466366101473419</v>
      </c>
    </row>
    <row r="195" spans="1:25" x14ac:dyDescent="0.25">
      <c r="A195" s="1" t="s">
        <v>42</v>
      </c>
      <c r="B195" s="1" t="s">
        <v>12</v>
      </c>
      <c r="C195" s="1"/>
      <c r="D195" s="1" t="s">
        <v>13</v>
      </c>
      <c r="E195" s="1"/>
      <c r="F195" s="1"/>
      <c r="G195" s="1"/>
      <c r="H195" s="1"/>
      <c r="I195" s="1"/>
      <c r="J195" s="1"/>
      <c r="K195" s="1"/>
      <c r="L195" s="1"/>
      <c r="M195" s="1"/>
      <c r="N195" s="1">
        <v>54.637987075308715</v>
      </c>
      <c r="O195" s="1">
        <v>55.38068074970225</v>
      </c>
      <c r="P195" s="1">
        <v>58.593584909580059</v>
      </c>
      <c r="Q195" s="1">
        <v>58.097162759435392</v>
      </c>
      <c r="R195" s="1">
        <v>58.797104121366367</v>
      </c>
      <c r="S195" s="1">
        <v>59.706162693516937</v>
      </c>
      <c r="T195" s="1">
        <v>59.443142386637653</v>
      </c>
      <c r="U195" s="1">
        <v>59.45953477102011</v>
      </c>
      <c r="V195" s="1">
        <v>61.305836261485567</v>
      </c>
      <c r="W195" s="1">
        <v>60.703494538620419</v>
      </c>
      <c r="X195" s="1">
        <v>59.926519387661564</v>
      </c>
      <c r="Y195" s="1">
        <v>60.669614302535663</v>
      </c>
    </row>
    <row r="196" spans="1:25" x14ac:dyDescent="0.25">
      <c r="A196" s="1" t="s">
        <v>42</v>
      </c>
      <c r="B196" s="1" t="s">
        <v>14</v>
      </c>
      <c r="C196" s="1"/>
      <c r="D196" s="1" t="s">
        <v>15</v>
      </c>
      <c r="E196" s="1"/>
      <c r="F196" s="1"/>
      <c r="G196" s="1"/>
      <c r="H196" s="1"/>
      <c r="I196" s="1"/>
      <c r="J196" s="1"/>
      <c r="K196" s="1"/>
      <c r="L196" s="1"/>
      <c r="M196" s="1"/>
      <c r="N196" s="1">
        <v>85.642293172947731</v>
      </c>
      <c r="O196" s="1">
        <v>89.657368520027589</v>
      </c>
      <c r="P196" s="1">
        <v>96.282814496276231</v>
      </c>
      <c r="Q196" s="1">
        <v>99.713493696152497</v>
      </c>
      <c r="R196" s="1">
        <v>102.68615088629917</v>
      </c>
      <c r="S196" s="1">
        <v>102.74853742985634</v>
      </c>
      <c r="T196" s="1">
        <v>104.14147797447511</v>
      </c>
      <c r="U196" s="1">
        <v>108.47156772473951</v>
      </c>
      <c r="V196" s="1">
        <v>110.69240402863639</v>
      </c>
      <c r="W196" s="1">
        <v>112.19402318527753</v>
      </c>
      <c r="X196" s="1">
        <v>111.37813640113669</v>
      </c>
      <c r="Y196" s="1">
        <v>114.87814980270196</v>
      </c>
    </row>
    <row r="197" spans="1:25" x14ac:dyDescent="0.25">
      <c r="A197" s="1" t="s">
        <v>42</v>
      </c>
      <c r="B197" s="1" t="s">
        <v>16</v>
      </c>
      <c r="C197" s="1"/>
      <c r="D197" s="1" t="s">
        <v>17</v>
      </c>
      <c r="E197" s="1"/>
      <c r="F197" s="1"/>
      <c r="G197" s="1"/>
      <c r="H197" s="1"/>
      <c r="I197" s="1"/>
      <c r="J197" s="1"/>
      <c r="K197" s="1"/>
      <c r="L197" s="1"/>
      <c r="M197" s="1"/>
      <c r="N197" s="1">
        <v>46.019719751743551</v>
      </c>
      <c r="O197" s="1">
        <v>46.961950730270168</v>
      </c>
      <c r="P197" s="1">
        <v>48.923600594143743</v>
      </c>
      <c r="Q197" s="1">
        <v>50.789343544412077</v>
      </c>
      <c r="R197" s="1">
        <v>52.216744992334434</v>
      </c>
      <c r="S197" s="1">
        <v>54.045299876626743</v>
      </c>
      <c r="T197" s="1">
        <v>54.515379638887254</v>
      </c>
      <c r="U197" s="1">
        <v>56.168897504240363</v>
      </c>
      <c r="V197" s="1">
        <v>56.301759709878063</v>
      </c>
      <c r="W197" s="1">
        <v>57.602482276102037</v>
      </c>
      <c r="X197" s="1">
        <v>57.595344211201763</v>
      </c>
      <c r="Y197" s="1">
        <v>59.052235894762397</v>
      </c>
    </row>
    <row r="198" spans="1:25" x14ac:dyDescent="0.25">
      <c r="A198" s="1" t="s">
        <v>42</v>
      </c>
      <c r="B198" s="1" t="s">
        <v>18</v>
      </c>
      <c r="C198" s="1"/>
      <c r="D198" s="1" t="s">
        <v>19</v>
      </c>
      <c r="E198" s="1"/>
      <c r="F198" s="1"/>
      <c r="G198" s="1"/>
      <c r="H198" s="1"/>
      <c r="I198" s="1"/>
      <c r="J198" s="1"/>
      <c r="K198" s="1"/>
      <c r="L198" s="1"/>
      <c r="M198" s="1"/>
      <c r="N198" s="1">
        <v>47.226507276507277</v>
      </c>
      <c r="O198" s="1">
        <v>43.043176720506032</v>
      </c>
      <c r="P198" s="1">
        <v>40.202249217743422</v>
      </c>
      <c r="Q198" s="1">
        <v>40.697810765146031</v>
      </c>
      <c r="R198" s="1">
        <v>39.307777456925592</v>
      </c>
      <c r="S198" s="1">
        <v>40.805076489188956</v>
      </c>
      <c r="T198" s="1">
        <v>42.553736014677838</v>
      </c>
      <c r="U198" s="1">
        <v>42.950733137829914</v>
      </c>
      <c r="V198" s="1">
        <v>40.403586846643279</v>
      </c>
      <c r="W198" s="1">
        <v>44.421541850742031</v>
      </c>
      <c r="X198" s="1">
        <v>39.798799326020102</v>
      </c>
      <c r="Y198" s="1">
        <v>41.727081790722004</v>
      </c>
    </row>
    <row r="199" spans="1:25" x14ac:dyDescent="0.25">
      <c r="A199" s="1" t="s">
        <v>42</v>
      </c>
      <c r="B199" s="1" t="s">
        <v>20</v>
      </c>
      <c r="C199" s="1"/>
      <c r="D199" s="1" t="s">
        <v>21</v>
      </c>
      <c r="E199" s="1">
        <v>508.6</v>
      </c>
      <c r="F199" s="1">
        <v>522.1</v>
      </c>
      <c r="G199" s="1">
        <v>534</v>
      </c>
      <c r="H199" s="1">
        <v>532.5</v>
      </c>
      <c r="I199" s="1">
        <v>530.19999999999993</v>
      </c>
      <c r="J199" s="1">
        <v>500.8</v>
      </c>
      <c r="K199" s="1">
        <v>517.20000000000005</v>
      </c>
      <c r="L199" s="1">
        <v>542</v>
      </c>
      <c r="M199" s="1">
        <v>557.9</v>
      </c>
      <c r="N199" s="1">
        <v>564.52650727650735</v>
      </c>
      <c r="O199" s="1">
        <v>581.94317672050602</v>
      </c>
      <c r="P199" s="1">
        <v>584.30224921774345</v>
      </c>
      <c r="Q199" s="1">
        <v>593.49781076514603</v>
      </c>
      <c r="R199" s="1">
        <v>593.60777745692553</v>
      </c>
      <c r="S199" s="1">
        <v>598.90507648918901</v>
      </c>
      <c r="T199" s="1">
        <v>604.35373601467779</v>
      </c>
      <c r="U199" s="1">
        <v>617.55073313782998</v>
      </c>
      <c r="V199" s="1">
        <v>606.10358684664334</v>
      </c>
      <c r="W199" s="1">
        <v>616.72154185074203</v>
      </c>
      <c r="X199" s="1">
        <v>612.69879932602021</v>
      </c>
      <c r="Y199" s="1">
        <v>628.4270817907219</v>
      </c>
    </row>
    <row r="200" spans="1:25" x14ac:dyDescent="0.25">
      <c r="A200" s="1" t="s">
        <v>43</v>
      </c>
      <c r="B200" s="1" t="s">
        <v>4</v>
      </c>
      <c r="C200" s="1"/>
      <c r="D200" s="1" t="s">
        <v>5</v>
      </c>
      <c r="E200" s="1"/>
      <c r="F200" s="1"/>
      <c r="G200" s="1"/>
      <c r="H200" s="1"/>
      <c r="I200" s="1"/>
      <c r="J200" s="1"/>
      <c r="K200" s="1"/>
      <c r="L200" s="1"/>
      <c r="M200" s="1"/>
      <c r="N200" s="1">
        <v>31.7</v>
      </c>
      <c r="O200" s="1">
        <v>34.9</v>
      </c>
      <c r="P200" s="1">
        <v>34.799999999999997</v>
      </c>
      <c r="Q200" s="1">
        <v>40.6</v>
      </c>
      <c r="R200" s="1">
        <v>39.1</v>
      </c>
      <c r="S200" s="1">
        <v>35.5</v>
      </c>
      <c r="T200" s="1">
        <v>36.200000000000003</v>
      </c>
      <c r="U200" s="1">
        <v>37.700000000000003</v>
      </c>
      <c r="V200" s="1">
        <v>37.799999999999997</v>
      </c>
      <c r="W200" s="1">
        <v>36.5</v>
      </c>
      <c r="X200" s="1">
        <v>42.2</v>
      </c>
      <c r="Y200" s="1">
        <v>39.799999999999997</v>
      </c>
    </row>
    <row r="201" spans="1:25" x14ac:dyDescent="0.25">
      <c r="A201" s="1" t="s">
        <v>43</v>
      </c>
      <c r="B201" s="1" t="s">
        <v>6</v>
      </c>
      <c r="C201" s="1"/>
      <c r="D201" s="1" t="s">
        <v>7</v>
      </c>
      <c r="E201" s="1"/>
      <c r="F201" s="1"/>
      <c r="G201" s="1"/>
      <c r="H201" s="1"/>
      <c r="I201" s="1"/>
      <c r="J201" s="1"/>
      <c r="K201" s="1"/>
      <c r="L201" s="1"/>
      <c r="M201" s="1"/>
      <c r="N201" s="1">
        <v>167.08416579889163</v>
      </c>
      <c r="O201" s="1">
        <v>165.73369471361414</v>
      </c>
      <c r="P201" s="1">
        <v>166.01767427099733</v>
      </c>
      <c r="Q201" s="1">
        <v>173.92411489326039</v>
      </c>
      <c r="R201" s="1">
        <v>167.45348343802516</v>
      </c>
      <c r="S201" s="1">
        <v>186.46576139014411</v>
      </c>
      <c r="T201" s="1">
        <v>175.17891561482895</v>
      </c>
      <c r="U201" s="1">
        <v>182.84504223550923</v>
      </c>
      <c r="V201" s="1">
        <v>189.52715501213936</v>
      </c>
      <c r="W201" s="1">
        <v>186.31561813156921</v>
      </c>
      <c r="X201" s="1">
        <v>191.78095558546434</v>
      </c>
      <c r="Y201" s="1">
        <v>184.59857884935801</v>
      </c>
    </row>
    <row r="202" spans="1:25" x14ac:dyDescent="0.25">
      <c r="A202" s="1" t="s">
        <v>43</v>
      </c>
      <c r="B202" s="1" t="s">
        <v>8</v>
      </c>
      <c r="C202" s="1"/>
      <c r="D202" s="1" t="s">
        <v>9</v>
      </c>
      <c r="E202" s="1"/>
      <c r="F202" s="1"/>
      <c r="G202" s="1"/>
      <c r="H202" s="1"/>
      <c r="I202" s="1"/>
      <c r="J202" s="1"/>
      <c r="K202" s="1"/>
      <c r="L202" s="1"/>
      <c r="M202" s="1"/>
      <c r="N202" s="1">
        <v>188.08887811650925</v>
      </c>
      <c r="O202" s="1">
        <v>194.2988486999904</v>
      </c>
      <c r="P202" s="1">
        <v>194.27141357550016</v>
      </c>
      <c r="Q202" s="1">
        <v>202.26875995258675</v>
      </c>
      <c r="R202" s="1">
        <v>195.62052278388978</v>
      </c>
      <c r="S202" s="1">
        <v>199.45427038844252</v>
      </c>
      <c r="T202" s="1">
        <v>195.83657219973006</v>
      </c>
      <c r="U202" s="1">
        <v>204.9177007729154</v>
      </c>
      <c r="V202" s="1">
        <v>215.85091974890088</v>
      </c>
      <c r="W202" s="1">
        <v>216.09407655648161</v>
      </c>
      <c r="X202" s="1">
        <v>216.54272131289889</v>
      </c>
      <c r="Y202" s="1">
        <v>222.39931392727632</v>
      </c>
    </row>
    <row r="203" spans="1:25" x14ac:dyDescent="0.25">
      <c r="A203" s="1" t="s">
        <v>43</v>
      </c>
      <c r="B203" s="1" t="s">
        <v>10</v>
      </c>
      <c r="C203" s="1"/>
      <c r="D203" s="1" t="s">
        <v>11</v>
      </c>
      <c r="E203" s="1"/>
      <c r="F203" s="1"/>
      <c r="G203" s="1"/>
      <c r="H203" s="1"/>
      <c r="I203" s="1"/>
      <c r="J203" s="1"/>
      <c r="K203" s="1"/>
      <c r="L203" s="1"/>
      <c r="M203" s="1"/>
      <c r="N203" s="1">
        <v>46.526956084599092</v>
      </c>
      <c r="O203" s="1">
        <v>47.267456586395468</v>
      </c>
      <c r="P203" s="1">
        <v>45.610912153502497</v>
      </c>
      <c r="Q203" s="1">
        <v>48.907125154152851</v>
      </c>
      <c r="R203" s="1">
        <v>48.125993778085032</v>
      </c>
      <c r="S203" s="1">
        <v>49.37996822141335</v>
      </c>
      <c r="T203" s="1">
        <v>47.484512185440984</v>
      </c>
      <c r="U203" s="1">
        <v>49.837256991575337</v>
      </c>
      <c r="V203" s="1">
        <v>51.221925238959727</v>
      </c>
      <c r="W203" s="1">
        <v>50.290305311949169</v>
      </c>
      <c r="X203" s="1">
        <v>51.676323101636775</v>
      </c>
      <c r="Y203" s="1">
        <v>50.502107223365677</v>
      </c>
    </row>
    <row r="204" spans="1:25" x14ac:dyDescent="0.25">
      <c r="A204" s="1" t="s">
        <v>43</v>
      </c>
      <c r="B204" s="1" t="s">
        <v>12</v>
      </c>
      <c r="C204" s="1"/>
      <c r="D204" s="1" t="s">
        <v>13</v>
      </c>
      <c r="E204" s="1"/>
      <c r="F204" s="1"/>
      <c r="G204" s="1"/>
      <c r="H204" s="1"/>
      <c r="I204" s="1"/>
      <c r="J204" s="1"/>
      <c r="K204" s="1"/>
      <c r="L204" s="1"/>
      <c r="M204" s="1"/>
      <c r="N204" s="1">
        <v>81.23844562458676</v>
      </c>
      <c r="O204" s="1">
        <v>81.023089700996678</v>
      </c>
      <c r="P204" s="1">
        <v>81.507759184818184</v>
      </c>
      <c r="Q204" s="1">
        <v>81.241334501089668</v>
      </c>
      <c r="R204" s="1">
        <v>83.394488812288955</v>
      </c>
      <c r="S204" s="1">
        <v>84.80205555776655</v>
      </c>
      <c r="T204" s="1">
        <v>86.207546707443797</v>
      </c>
      <c r="U204" s="1">
        <v>82.542888296583484</v>
      </c>
      <c r="V204" s="1">
        <v>85.393149063304463</v>
      </c>
      <c r="W204" s="1">
        <v>83.378422433523752</v>
      </c>
      <c r="X204" s="1">
        <v>86.865963883032364</v>
      </c>
      <c r="Y204" s="1">
        <v>85.289167932550143</v>
      </c>
    </row>
    <row r="205" spans="1:25" x14ac:dyDescent="0.25">
      <c r="A205" s="1" t="s">
        <v>43</v>
      </c>
      <c r="B205" s="1" t="s">
        <v>14</v>
      </c>
      <c r="C205" s="1"/>
      <c r="D205" s="1" t="s">
        <v>15</v>
      </c>
      <c r="E205" s="1"/>
      <c r="F205" s="1"/>
      <c r="G205" s="1"/>
      <c r="H205" s="1"/>
      <c r="I205" s="1"/>
      <c r="J205" s="1"/>
      <c r="K205" s="1"/>
      <c r="L205" s="1"/>
      <c r="M205" s="1"/>
      <c r="N205" s="1">
        <v>127.33717235054492</v>
      </c>
      <c r="O205" s="1">
        <v>131.17059800664452</v>
      </c>
      <c r="P205" s="1">
        <v>133.93610358044313</v>
      </c>
      <c r="Q205" s="1">
        <v>139.43636678412119</v>
      </c>
      <c r="R205" s="1">
        <v>145.64423179053477</v>
      </c>
      <c r="S205" s="1">
        <v>145.9361443865165</v>
      </c>
      <c r="T205" s="1">
        <v>151.03140524221217</v>
      </c>
      <c r="U205" s="1">
        <v>150.58235037557549</v>
      </c>
      <c r="V205" s="1">
        <v>154.18390048666831</v>
      </c>
      <c r="W205" s="1">
        <v>154.102506466199</v>
      </c>
      <c r="X205" s="1">
        <v>161.44720689339081</v>
      </c>
      <c r="Y205" s="1">
        <v>161.49537001249408</v>
      </c>
    </row>
    <row r="206" spans="1:25" x14ac:dyDescent="0.25">
      <c r="A206" s="1" t="s">
        <v>43</v>
      </c>
      <c r="B206" s="1" t="s">
        <v>16</v>
      </c>
      <c r="C206" s="1"/>
      <c r="D206" s="1" t="s">
        <v>17</v>
      </c>
      <c r="E206" s="1"/>
      <c r="F206" s="1"/>
      <c r="G206" s="1"/>
      <c r="H206" s="1"/>
      <c r="I206" s="1"/>
      <c r="J206" s="1"/>
      <c r="K206" s="1"/>
      <c r="L206" s="1"/>
      <c r="M206" s="1"/>
      <c r="N206" s="1">
        <v>68.424382024868294</v>
      </c>
      <c r="O206" s="1">
        <v>68.706312292358803</v>
      </c>
      <c r="P206" s="1">
        <v>68.056137234738713</v>
      </c>
      <c r="Q206" s="1">
        <v>71.022298714789088</v>
      </c>
      <c r="R206" s="1">
        <v>74.061279397176278</v>
      </c>
      <c r="S206" s="1">
        <v>76.761800055716961</v>
      </c>
      <c r="T206" s="1">
        <v>79.061048050344056</v>
      </c>
      <c r="U206" s="1">
        <v>77.974761327841051</v>
      </c>
      <c r="V206" s="1">
        <v>78.422950450027258</v>
      </c>
      <c r="W206" s="1">
        <v>79.119071100277253</v>
      </c>
      <c r="X206" s="1">
        <v>83.486829223576862</v>
      </c>
      <c r="Y206" s="1">
        <v>83.015462054955833</v>
      </c>
    </row>
    <row r="207" spans="1:25" x14ac:dyDescent="0.25">
      <c r="A207" s="1" t="s">
        <v>43</v>
      </c>
      <c r="B207" s="1" t="s">
        <v>18</v>
      </c>
      <c r="C207" s="1"/>
      <c r="D207" s="1" t="s">
        <v>19</v>
      </c>
      <c r="E207" s="1"/>
      <c r="F207" s="1"/>
      <c r="G207" s="1"/>
      <c r="H207" s="1"/>
      <c r="I207" s="1"/>
      <c r="J207" s="1"/>
      <c r="K207" s="1"/>
      <c r="L207" s="1"/>
      <c r="M207" s="1"/>
      <c r="N207" s="1">
        <v>75.582282282282293</v>
      </c>
      <c r="O207" s="1">
        <v>60.691994113667917</v>
      </c>
      <c r="P207" s="1">
        <v>62.389821461439354</v>
      </c>
      <c r="Q207" s="1">
        <v>63.420748250060342</v>
      </c>
      <c r="R207" s="1">
        <v>69.26931850996246</v>
      </c>
      <c r="S207" s="1">
        <v>70.396983163832147</v>
      </c>
      <c r="T207" s="1">
        <v>65.764848724682523</v>
      </c>
      <c r="U207" s="1">
        <v>62.39876181166504</v>
      </c>
      <c r="V207" s="1">
        <v>66.012695486709873</v>
      </c>
      <c r="W207" s="1">
        <v>69.153965960370016</v>
      </c>
      <c r="X207" s="1">
        <v>63.069094722454608</v>
      </c>
      <c r="Y207" s="1">
        <v>64.447404299331239</v>
      </c>
    </row>
    <row r="208" spans="1:25" x14ac:dyDescent="0.25">
      <c r="A208" s="1" t="s">
        <v>43</v>
      </c>
      <c r="B208" s="1" t="s">
        <v>20</v>
      </c>
      <c r="C208" s="1"/>
      <c r="D208" s="1" t="s">
        <v>21</v>
      </c>
      <c r="E208" s="1">
        <v>688.5</v>
      </c>
      <c r="F208" s="1">
        <v>680.59999999999991</v>
      </c>
      <c r="G208" s="1">
        <v>695.8</v>
      </c>
      <c r="H208" s="1">
        <v>704.7</v>
      </c>
      <c r="I208" s="1">
        <v>701.7</v>
      </c>
      <c r="J208" s="1">
        <v>692</v>
      </c>
      <c r="K208" s="1">
        <v>739</v>
      </c>
      <c r="L208" s="1">
        <v>742.5</v>
      </c>
      <c r="M208" s="1">
        <v>771</v>
      </c>
      <c r="N208" s="1">
        <v>785.98228228228243</v>
      </c>
      <c r="O208" s="1">
        <v>783.7919941136679</v>
      </c>
      <c r="P208" s="1">
        <v>786.58982146143944</v>
      </c>
      <c r="Q208" s="1">
        <v>820.82074825006021</v>
      </c>
      <c r="R208" s="1">
        <v>822.66931850996241</v>
      </c>
      <c r="S208" s="1">
        <v>848.69698316383221</v>
      </c>
      <c r="T208" s="1">
        <v>836.76484872468257</v>
      </c>
      <c r="U208" s="1">
        <v>848.79876181166503</v>
      </c>
      <c r="V208" s="1">
        <v>878.41269548670994</v>
      </c>
      <c r="W208" s="1">
        <v>874.95396596036994</v>
      </c>
      <c r="X208" s="1">
        <v>897.06909472245457</v>
      </c>
      <c r="Y208" s="1">
        <v>891.54740429933122</v>
      </c>
    </row>
    <row r="209" spans="1:25" x14ac:dyDescent="0.25">
      <c r="A209" s="1" t="s">
        <v>44</v>
      </c>
      <c r="B209" s="1" t="s">
        <v>4</v>
      </c>
      <c r="C209" s="1"/>
      <c r="D209" s="1" t="s">
        <v>5</v>
      </c>
      <c r="E209" s="1"/>
      <c r="F209" s="1"/>
      <c r="G209" s="1"/>
      <c r="H209" s="1"/>
      <c r="I209" s="1"/>
      <c r="J209" s="1"/>
      <c r="K209" s="1"/>
      <c r="L209" s="1"/>
      <c r="M209" s="1"/>
      <c r="N209" s="1">
        <v>19.7</v>
      </c>
      <c r="O209" s="1">
        <v>16</v>
      </c>
      <c r="P209" s="1">
        <v>14.6</v>
      </c>
      <c r="Q209" s="1">
        <v>14.2</v>
      </c>
      <c r="R209" s="1">
        <v>9.9</v>
      </c>
      <c r="S209" s="1">
        <v>13.3</v>
      </c>
      <c r="T209" s="1">
        <v>14.2</v>
      </c>
      <c r="U209" s="1">
        <v>18</v>
      </c>
      <c r="V209" s="1">
        <v>14.5</v>
      </c>
      <c r="W209" s="1">
        <v>14.9</v>
      </c>
      <c r="X209" s="1">
        <v>12.7</v>
      </c>
      <c r="Y209" s="1">
        <v>11.2</v>
      </c>
    </row>
    <row r="210" spans="1:25" x14ac:dyDescent="0.25">
      <c r="A210" s="1" t="s">
        <v>44</v>
      </c>
      <c r="B210" s="1" t="s">
        <v>6</v>
      </c>
      <c r="C210" s="1"/>
      <c r="D210" s="1" t="s">
        <v>7</v>
      </c>
      <c r="E210" s="1"/>
      <c r="F210" s="1"/>
      <c r="G210" s="1"/>
      <c r="H210" s="1"/>
      <c r="I210" s="1"/>
      <c r="J210" s="1"/>
      <c r="K210" s="1"/>
      <c r="L210" s="1"/>
      <c r="M210" s="1"/>
      <c r="N210" s="1">
        <v>326.88250685243037</v>
      </c>
      <c r="O210" s="1">
        <v>323.70626139307308</v>
      </c>
      <c r="P210" s="1">
        <v>321.05795403224818</v>
      </c>
      <c r="Q210" s="1">
        <v>331.55815423665911</v>
      </c>
      <c r="R210" s="1">
        <v>337.88310785844538</v>
      </c>
      <c r="S210" s="1">
        <v>359.82211203642134</v>
      </c>
      <c r="T210" s="1">
        <v>355.25144308735639</v>
      </c>
      <c r="U210" s="1">
        <v>353.45510023221118</v>
      </c>
      <c r="V210" s="1">
        <v>367.48721538091388</v>
      </c>
      <c r="W210" s="1">
        <v>374.72052749548448</v>
      </c>
      <c r="X210" s="1">
        <v>373.26823687752358</v>
      </c>
      <c r="Y210" s="1">
        <v>365.11931240267018</v>
      </c>
    </row>
    <row r="211" spans="1:25" x14ac:dyDescent="0.25">
      <c r="A211" s="1" t="s">
        <v>44</v>
      </c>
      <c r="B211" s="1" t="s">
        <v>8</v>
      </c>
      <c r="C211" s="1"/>
      <c r="D211" s="1" t="s">
        <v>9</v>
      </c>
      <c r="E211" s="1"/>
      <c r="F211" s="1"/>
      <c r="G211" s="1"/>
      <c r="H211" s="1"/>
      <c r="I211" s="1"/>
      <c r="J211" s="1"/>
      <c r="K211" s="1"/>
      <c r="L211" s="1"/>
      <c r="M211" s="1"/>
      <c r="N211" s="1">
        <v>538.89242222940379</v>
      </c>
      <c r="O211" s="1">
        <v>536.77230883622758</v>
      </c>
      <c r="P211" s="1">
        <v>541.83609921027266</v>
      </c>
      <c r="Q211" s="1">
        <v>559.30833323355796</v>
      </c>
      <c r="R211" s="1">
        <v>560.409564108371</v>
      </c>
      <c r="S211" s="1">
        <v>545.68959307632497</v>
      </c>
      <c r="T211" s="1">
        <v>555.15305571621366</v>
      </c>
      <c r="U211" s="1">
        <v>568.90522082496659</v>
      </c>
      <c r="V211" s="1">
        <v>595.29507644524153</v>
      </c>
      <c r="W211" s="1">
        <v>607.23492046221145</v>
      </c>
      <c r="X211" s="1">
        <v>592.55279815916288</v>
      </c>
      <c r="Y211" s="1">
        <v>605.59208184956503</v>
      </c>
    </row>
    <row r="212" spans="1:25" x14ac:dyDescent="0.25">
      <c r="A212" s="1" t="s">
        <v>44</v>
      </c>
      <c r="B212" s="1" t="s">
        <v>10</v>
      </c>
      <c r="C212" s="1"/>
      <c r="D212" s="1" t="s">
        <v>11</v>
      </c>
      <c r="E212" s="1"/>
      <c r="F212" s="1"/>
      <c r="G212" s="1"/>
      <c r="H212" s="1"/>
      <c r="I212" s="1"/>
      <c r="J212" s="1"/>
      <c r="K212" s="1"/>
      <c r="L212" s="1"/>
      <c r="M212" s="1"/>
      <c r="N212" s="1">
        <v>91.025070918165824</v>
      </c>
      <c r="O212" s="1">
        <v>92.321429770699424</v>
      </c>
      <c r="P212" s="1">
        <v>88.205946757479211</v>
      </c>
      <c r="Q212" s="1">
        <v>93.233512529782928</v>
      </c>
      <c r="R212" s="1">
        <v>97.107328033183535</v>
      </c>
      <c r="S212" s="1">
        <v>95.288294887253613</v>
      </c>
      <c r="T212" s="1">
        <v>96.295501196429996</v>
      </c>
      <c r="U212" s="1">
        <v>96.339678942822218</v>
      </c>
      <c r="V212" s="1">
        <v>99.317708173844579</v>
      </c>
      <c r="W212" s="1">
        <v>101.1445520423041</v>
      </c>
      <c r="X212" s="1">
        <v>100.57896496331351</v>
      </c>
      <c r="Y212" s="1">
        <v>99.888605747764814</v>
      </c>
    </row>
    <row r="213" spans="1:25" x14ac:dyDescent="0.25">
      <c r="A213" s="1" t="s">
        <v>44</v>
      </c>
      <c r="B213" s="1" t="s">
        <v>12</v>
      </c>
      <c r="C213" s="1"/>
      <c r="D213" s="1" t="s">
        <v>13</v>
      </c>
      <c r="E213" s="1"/>
      <c r="F213" s="1"/>
      <c r="G213" s="1"/>
      <c r="H213" s="1"/>
      <c r="I213" s="1"/>
      <c r="J213" s="1"/>
      <c r="K213" s="1"/>
      <c r="L213" s="1"/>
      <c r="M213" s="1"/>
      <c r="N213" s="1">
        <v>159.74939108921447</v>
      </c>
      <c r="O213" s="1">
        <v>161.70005014730773</v>
      </c>
      <c r="P213" s="1">
        <v>158.41543319518456</v>
      </c>
      <c r="Q213" s="1">
        <v>157.60874595189111</v>
      </c>
      <c r="R213" s="1">
        <v>158.64487710051404</v>
      </c>
      <c r="S213" s="1">
        <v>160.9998049906475</v>
      </c>
      <c r="T213" s="1">
        <v>160.85897586700389</v>
      </c>
      <c r="U213" s="1">
        <v>158.7179549309426</v>
      </c>
      <c r="V213" s="1">
        <v>165.03971513932996</v>
      </c>
      <c r="W213" s="1">
        <v>164.46565006233601</v>
      </c>
      <c r="X213" s="1">
        <v>168.67914565954715</v>
      </c>
      <c r="Y213" s="1">
        <v>167.57847428833381</v>
      </c>
    </row>
    <row r="214" spans="1:25" x14ac:dyDescent="0.25">
      <c r="A214" s="1" t="s">
        <v>44</v>
      </c>
      <c r="B214" s="1" t="s">
        <v>14</v>
      </c>
      <c r="C214" s="1"/>
      <c r="D214" s="1" t="s">
        <v>15</v>
      </c>
      <c r="E214" s="1"/>
      <c r="F214" s="1"/>
      <c r="G214" s="1"/>
      <c r="H214" s="1"/>
      <c r="I214" s="1"/>
      <c r="J214" s="1"/>
      <c r="K214" s="1"/>
      <c r="L214" s="1"/>
      <c r="M214" s="1"/>
      <c r="N214" s="1">
        <v>250.3991255571907</v>
      </c>
      <c r="O214" s="1">
        <v>261.78083746003892</v>
      </c>
      <c r="P214" s="1">
        <v>260.31320307874483</v>
      </c>
      <c r="Q214" s="1">
        <v>270.50750758702156</v>
      </c>
      <c r="R214" s="1">
        <v>277.0652063689289</v>
      </c>
      <c r="S214" s="1">
        <v>277.06510924503522</v>
      </c>
      <c r="T214" s="1">
        <v>281.81705777411833</v>
      </c>
      <c r="U214" s="1">
        <v>289.54793312333419</v>
      </c>
      <c r="V214" s="1">
        <v>297.99190326762999</v>
      </c>
      <c r="W214" s="1">
        <v>303.97035782735713</v>
      </c>
      <c r="X214" s="1">
        <v>313.50342194518288</v>
      </c>
      <c r="Y214" s="1">
        <v>317.31049050362691</v>
      </c>
    </row>
    <row r="215" spans="1:25" x14ac:dyDescent="0.25">
      <c r="A215" s="1" t="s">
        <v>44</v>
      </c>
      <c r="B215" s="1" t="s">
        <v>16</v>
      </c>
      <c r="C215" s="1"/>
      <c r="D215" s="1" t="s">
        <v>17</v>
      </c>
      <c r="E215" s="1"/>
      <c r="F215" s="1"/>
      <c r="G215" s="1"/>
      <c r="H215" s="1"/>
      <c r="I215" s="1"/>
      <c r="J215" s="1"/>
      <c r="K215" s="1"/>
      <c r="L215" s="1"/>
      <c r="M215" s="1"/>
      <c r="N215" s="1">
        <v>134.55148335359482</v>
      </c>
      <c r="O215" s="1">
        <v>137.11911239265342</v>
      </c>
      <c r="P215" s="1">
        <v>132.27136372607066</v>
      </c>
      <c r="Q215" s="1">
        <v>137.78374646108722</v>
      </c>
      <c r="R215" s="1">
        <v>140.88991653055703</v>
      </c>
      <c r="S215" s="1">
        <v>145.73508576431726</v>
      </c>
      <c r="T215" s="1">
        <v>147.52396635887786</v>
      </c>
      <c r="U215" s="1">
        <v>149.93411194572329</v>
      </c>
      <c r="V215" s="1">
        <v>151.5683815930401</v>
      </c>
      <c r="W215" s="1">
        <v>156.06399211030683</v>
      </c>
      <c r="X215" s="1">
        <v>162.11743239526996</v>
      </c>
      <c r="Y215" s="1">
        <v>163.11103520803937</v>
      </c>
    </row>
    <row r="216" spans="1:25" x14ac:dyDescent="0.25">
      <c r="A216" s="1" t="s">
        <v>44</v>
      </c>
      <c r="B216" s="1" t="s">
        <v>18</v>
      </c>
      <c r="C216" s="1"/>
      <c r="D216" s="1" t="s">
        <v>19</v>
      </c>
      <c r="E216" s="1"/>
      <c r="F216" s="1"/>
      <c r="G216" s="1"/>
      <c r="H216" s="1"/>
      <c r="I216" s="1"/>
      <c r="J216" s="1"/>
      <c r="K216" s="1"/>
      <c r="L216" s="1"/>
      <c r="M216" s="1"/>
      <c r="N216" s="1">
        <v>143.78354123354123</v>
      </c>
      <c r="O216" s="1">
        <v>141.79915027948209</v>
      </c>
      <c r="P216" s="1">
        <v>137.69396281980488</v>
      </c>
      <c r="Q216" s="1">
        <v>135.45097513878832</v>
      </c>
      <c r="R216" s="1">
        <v>132.55270719029744</v>
      </c>
      <c r="S216" s="1">
        <v>141.43852662165625</v>
      </c>
      <c r="T216" s="1">
        <v>132.0405043709753</v>
      </c>
      <c r="U216" s="1">
        <v>137.70162195431013</v>
      </c>
      <c r="V216" s="1">
        <v>134.49827674377119</v>
      </c>
      <c r="W216" s="1">
        <v>139.23330648695384</v>
      </c>
      <c r="X216" s="1">
        <v>138.96825813901427</v>
      </c>
      <c r="Y216" s="1">
        <v>139.13552178461032</v>
      </c>
    </row>
    <row r="217" spans="1:25" x14ac:dyDescent="0.25">
      <c r="A217" s="1" t="s">
        <v>44</v>
      </c>
      <c r="B217" s="1" t="s">
        <v>20</v>
      </c>
      <c r="C217" s="1"/>
      <c r="D217" s="1" t="s">
        <v>21</v>
      </c>
      <c r="E217" s="1">
        <v>1463</v>
      </c>
      <c r="F217" s="1">
        <v>1467.8999999999999</v>
      </c>
      <c r="G217" s="1">
        <v>1522.6</v>
      </c>
      <c r="H217" s="1">
        <v>1491.8</v>
      </c>
      <c r="I217" s="1">
        <v>1492.3</v>
      </c>
      <c r="J217" s="1">
        <v>1480.8</v>
      </c>
      <c r="K217" s="1">
        <v>1557.5</v>
      </c>
      <c r="L217" s="1">
        <v>1616.9</v>
      </c>
      <c r="M217" s="1">
        <v>1651.3999999999999</v>
      </c>
      <c r="N217" s="1">
        <v>1664.9835412335412</v>
      </c>
      <c r="O217" s="1">
        <v>1671.1991502794824</v>
      </c>
      <c r="P217" s="1">
        <v>1654.393962819805</v>
      </c>
      <c r="Q217" s="1">
        <v>1699.6509751387882</v>
      </c>
      <c r="R217" s="1">
        <v>1714.4527071902971</v>
      </c>
      <c r="S217" s="1">
        <v>1739.3385266216565</v>
      </c>
      <c r="T217" s="1">
        <v>1743.1405043709753</v>
      </c>
      <c r="U217" s="1">
        <v>1772.6016219543103</v>
      </c>
      <c r="V217" s="1">
        <v>1825.6982767437712</v>
      </c>
      <c r="W217" s="1">
        <v>1861.7333064869536</v>
      </c>
      <c r="X217" s="1">
        <v>1862.3682581390144</v>
      </c>
      <c r="Y217" s="1">
        <v>1868.9355217846103</v>
      </c>
    </row>
    <row r="218" spans="1:25" x14ac:dyDescent="0.25">
      <c r="A218" s="1" t="s">
        <v>45</v>
      </c>
      <c r="B218" s="1" t="s">
        <v>4</v>
      </c>
      <c r="C218" s="1"/>
      <c r="D218" s="1" t="s">
        <v>5</v>
      </c>
      <c r="E218" s="1"/>
      <c r="F218" s="1"/>
      <c r="G218" s="1"/>
      <c r="H218" s="1"/>
      <c r="I218" s="1"/>
      <c r="J218" s="1"/>
      <c r="K218" s="1"/>
      <c r="L218" s="1"/>
      <c r="M218" s="1"/>
      <c r="N218" s="1">
        <v>12.2</v>
      </c>
      <c r="O218" s="1">
        <v>11.9</v>
      </c>
      <c r="P218" s="1">
        <v>8.4</v>
      </c>
      <c r="Q218" s="1">
        <v>9.9</v>
      </c>
      <c r="R218" s="1">
        <v>12.4</v>
      </c>
      <c r="S218" s="1">
        <v>12.3</v>
      </c>
      <c r="T218" s="1">
        <v>15.6</v>
      </c>
      <c r="U218" s="1">
        <v>13</v>
      </c>
      <c r="V218" s="1">
        <v>12.8</v>
      </c>
      <c r="W218" s="1">
        <v>11.2</v>
      </c>
      <c r="X218" s="1">
        <v>11.6</v>
      </c>
      <c r="Y218" s="1">
        <v>10.199999999999999</v>
      </c>
    </row>
    <row r="219" spans="1:25" x14ac:dyDescent="0.25">
      <c r="A219" s="1" t="s">
        <v>45</v>
      </c>
      <c r="B219" s="1" t="s">
        <v>6</v>
      </c>
      <c r="C219" s="1"/>
      <c r="D219" s="1" t="s">
        <v>7</v>
      </c>
      <c r="E219" s="1"/>
      <c r="F219" s="1"/>
      <c r="G219" s="1"/>
      <c r="H219" s="1"/>
      <c r="I219" s="1"/>
      <c r="J219" s="1"/>
      <c r="K219" s="1"/>
      <c r="L219" s="1"/>
      <c r="M219" s="1"/>
      <c r="N219" s="1">
        <v>260.1468012017188</v>
      </c>
      <c r="O219" s="1">
        <v>257.82833996929867</v>
      </c>
      <c r="P219" s="1">
        <v>252.17171994580536</v>
      </c>
      <c r="Q219" s="1">
        <v>258.62025957543619</v>
      </c>
      <c r="R219" s="1">
        <v>249.38846681049381</v>
      </c>
      <c r="S219" s="1">
        <v>268.7429202492703</v>
      </c>
      <c r="T219" s="1">
        <v>271.25476360584719</v>
      </c>
      <c r="U219" s="1">
        <v>279.85981625029444</v>
      </c>
      <c r="V219" s="1">
        <v>292.76502110719832</v>
      </c>
      <c r="W219" s="1">
        <v>292.25497355994167</v>
      </c>
      <c r="X219" s="1">
        <v>284.48529609690445</v>
      </c>
      <c r="Y219" s="1">
        <v>290.19651300815661</v>
      </c>
    </row>
    <row r="220" spans="1:25" x14ac:dyDescent="0.25">
      <c r="A220" s="1" t="s">
        <v>45</v>
      </c>
      <c r="B220" s="1" t="s">
        <v>8</v>
      </c>
      <c r="C220" s="1"/>
      <c r="D220" s="1" t="s">
        <v>9</v>
      </c>
      <c r="E220" s="1"/>
      <c r="F220" s="1"/>
      <c r="G220" s="1"/>
      <c r="H220" s="1"/>
      <c r="I220" s="1"/>
      <c r="J220" s="1"/>
      <c r="K220" s="1"/>
      <c r="L220" s="1"/>
      <c r="M220" s="1"/>
      <c r="N220" s="1">
        <v>484.81163177612598</v>
      </c>
      <c r="O220" s="1">
        <v>497.33869567303071</v>
      </c>
      <c r="P220" s="1">
        <v>489.54781207660483</v>
      </c>
      <c r="Q220" s="1">
        <v>502.75622298583585</v>
      </c>
      <c r="R220" s="1">
        <v>511.037492401397</v>
      </c>
      <c r="S220" s="1">
        <v>492.48842786148145</v>
      </c>
      <c r="T220" s="1">
        <v>492.7181222286485</v>
      </c>
      <c r="U220" s="1">
        <v>517.56004285249549</v>
      </c>
      <c r="V220" s="1">
        <v>548.31181565651036</v>
      </c>
      <c r="W220" s="1">
        <v>558.0595739124758</v>
      </c>
      <c r="X220" s="1">
        <v>546.55873963443753</v>
      </c>
      <c r="Y220" s="1">
        <v>560.11210972807567</v>
      </c>
    </row>
    <row r="221" spans="1:25" x14ac:dyDescent="0.25">
      <c r="A221" s="1" t="s">
        <v>45</v>
      </c>
      <c r="B221" s="1" t="s">
        <v>10</v>
      </c>
      <c r="C221" s="1"/>
      <c r="D221" s="1" t="s">
        <v>11</v>
      </c>
      <c r="E221" s="1"/>
      <c r="F221" s="1"/>
      <c r="G221" s="1"/>
      <c r="H221" s="1"/>
      <c r="I221" s="1"/>
      <c r="J221" s="1"/>
      <c r="K221" s="1"/>
      <c r="L221" s="1"/>
      <c r="M221" s="1"/>
      <c r="N221" s="1">
        <v>72.441567022155198</v>
      </c>
      <c r="O221" s="1">
        <v>73.532964357670537</v>
      </c>
      <c r="P221" s="1">
        <v>69.28046797758978</v>
      </c>
      <c r="Q221" s="1">
        <v>72.723517438727995</v>
      </c>
      <c r="R221" s="1">
        <v>71.674040788109238</v>
      </c>
      <c r="S221" s="1">
        <v>71.168651889248238</v>
      </c>
      <c r="T221" s="1">
        <v>73.527114165504258</v>
      </c>
      <c r="U221" s="1">
        <v>76.280140897210103</v>
      </c>
      <c r="V221" s="1">
        <v>79.123163236291262</v>
      </c>
      <c r="W221" s="1">
        <v>78.885452527582544</v>
      </c>
      <c r="X221" s="1">
        <v>76.65596426865801</v>
      </c>
      <c r="Y221" s="1">
        <v>79.391377263767737</v>
      </c>
    </row>
    <row r="222" spans="1:25" x14ac:dyDescent="0.25">
      <c r="A222" s="1" t="s">
        <v>45</v>
      </c>
      <c r="B222" s="1" t="s">
        <v>12</v>
      </c>
      <c r="C222" s="1"/>
      <c r="D222" s="1" t="s">
        <v>13</v>
      </c>
      <c r="E222" s="1"/>
      <c r="F222" s="1"/>
      <c r="G222" s="1"/>
      <c r="H222" s="1"/>
      <c r="I222" s="1"/>
      <c r="J222" s="1"/>
      <c r="K222" s="1"/>
      <c r="L222" s="1"/>
      <c r="M222" s="1"/>
      <c r="N222" s="1">
        <v>151.12697122869875</v>
      </c>
      <c r="O222" s="1">
        <v>151.4315489249671</v>
      </c>
      <c r="P222" s="1">
        <v>153.29783843860693</v>
      </c>
      <c r="Q222" s="1">
        <v>151.59293235839255</v>
      </c>
      <c r="R222" s="1">
        <v>151.35370602322715</v>
      </c>
      <c r="S222" s="1">
        <v>153.77439407808336</v>
      </c>
      <c r="T222" s="1">
        <v>153.22757748632597</v>
      </c>
      <c r="U222" s="1">
        <v>148.71516840319845</v>
      </c>
      <c r="V222" s="1">
        <v>165.0665683308593</v>
      </c>
      <c r="W222" s="1">
        <v>162.38513983736811</v>
      </c>
      <c r="X222" s="1">
        <v>165.04009533412778</v>
      </c>
      <c r="Y222" s="1">
        <v>166.18198700259771</v>
      </c>
    </row>
    <row r="223" spans="1:25" x14ac:dyDescent="0.25">
      <c r="A223" s="1" t="s">
        <v>45</v>
      </c>
      <c r="B223" s="1" t="s">
        <v>14</v>
      </c>
      <c r="C223" s="1"/>
      <c r="D223" s="1" t="s">
        <v>15</v>
      </c>
      <c r="E223" s="1"/>
      <c r="F223" s="1"/>
      <c r="G223" s="1"/>
      <c r="H223" s="1"/>
      <c r="I223" s="1"/>
      <c r="J223" s="1"/>
      <c r="K223" s="1"/>
      <c r="L223" s="1"/>
      <c r="M223" s="1"/>
      <c r="N223" s="1">
        <v>236.88391665067073</v>
      </c>
      <c r="O223" s="1">
        <v>245.15686704695045</v>
      </c>
      <c r="P223" s="1">
        <v>251.90381103736254</v>
      </c>
      <c r="Q223" s="1">
        <v>260.18242866162899</v>
      </c>
      <c r="R223" s="1">
        <v>264.33154704049218</v>
      </c>
      <c r="S223" s="1">
        <v>264.6308751542166</v>
      </c>
      <c r="T223" s="1">
        <v>268.44722107863322</v>
      </c>
      <c r="U223" s="1">
        <v>271.29992730797187</v>
      </c>
      <c r="V223" s="1">
        <v>298.04038877092768</v>
      </c>
      <c r="W223" s="1">
        <v>300.1250962951936</v>
      </c>
      <c r="X223" s="1">
        <v>306.73996149967917</v>
      </c>
      <c r="Y223" s="1">
        <v>314.66623641609669</v>
      </c>
    </row>
    <row r="224" spans="1:25" x14ac:dyDescent="0.25">
      <c r="A224" s="1" t="s">
        <v>45</v>
      </c>
      <c r="B224" s="1" t="s">
        <v>16</v>
      </c>
      <c r="C224" s="1"/>
      <c r="D224" s="1" t="s">
        <v>17</v>
      </c>
      <c r="E224" s="1"/>
      <c r="F224" s="1"/>
      <c r="G224" s="1"/>
      <c r="H224" s="1"/>
      <c r="I224" s="1"/>
      <c r="J224" s="1"/>
      <c r="K224" s="1"/>
      <c r="L224" s="1"/>
      <c r="M224" s="1"/>
      <c r="N224" s="1">
        <v>127.28911212063043</v>
      </c>
      <c r="O224" s="1">
        <v>128.4115840280825</v>
      </c>
      <c r="P224" s="1">
        <v>127.99835052403064</v>
      </c>
      <c r="Q224" s="1">
        <v>132.52463897997839</v>
      </c>
      <c r="R224" s="1">
        <v>134.41474693628066</v>
      </c>
      <c r="S224" s="1">
        <v>139.19473076770009</v>
      </c>
      <c r="T224" s="1">
        <v>140.52520143504088</v>
      </c>
      <c r="U224" s="1">
        <v>140.48490428882965</v>
      </c>
      <c r="V224" s="1">
        <v>151.59304289821307</v>
      </c>
      <c r="W224" s="1">
        <v>154.08976386743825</v>
      </c>
      <c r="X224" s="1">
        <v>158.61994316619305</v>
      </c>
      <c r="Y224" s="1">
        <v>161.75177658130571</v>
      </c>
    </row>
    <row r="225" spans="1:25" x14ac:dyDescent="0.25">
      <c r="A225" s="1" t="s">
        <v>45</v>
      </c>
      <c r="B225" s="1" t="s">
        <v>18</v>
      </c>
      <c r="C225" s="1"/>
      <c r="D225" s="1" t="s">
        <v>19</v>
      </c>
      <c r="E225" s="1"/>
      <c r="F225" s="1"/>
      <c r="G225" s="1"/>
      <c r="H225" s="1"/>
      <c r="I225" s="1"/>
      <c r="J225" s="1"/>
      <c r="K225" s="1"/>
      <c r="L225" s="1"/>
      <c r="M225" s="1"/>
      <c r="N225" s="1">
        <v>134.32176022176023</v>
      </c>
      <c r="O225" s="1">
        <v>122.64275186024707</v>
      </c>
      <c r="P225" s="1">
        <v>116.96369593226579</v>
      </c>
      <c r="Q225" s="1">
        <v>116.2251774076756</v>
      </c>
      <c r="R225" s="1">
        <v>117.13970184810857</v>
      </c>
      <c r="S225" s="1">
        <v>120.14727801042646</v>
      </c>
      <c r="T225" s="1">
        <v>126.56903982444149</v>
      </c>
      <c r="U225" s="1">
        <v>123.78825531298649</v>
      </c>
      <c r="V225" s="1">
        <v>125.62701195219124</v>
      </c>
      <c r="W225" s="1">
        <v>128.39453873577241</v>
      </c>
      <c r="X225" s="1">
        <v>129.92683076270487</v>
      </c>
      <c r="Y225" s="1">
        <v>125.11912250390795</v>
      </c>
    </row>
    <row r="226" spans="1:25" x14ac:dyDescent="0.25">
      <c r="A226" s="1" t="s">
        <v>45</v>
      </c>
      <c r="B226" s="1" t="s">
        <v>20</v>
      </c>
      <c r="C226" s="1"/>
      <c r="D226" s="1" t="s">
        <v>21</v>
      </c>
      <c r="E226" s="1">
        <v>1260.3000000000002</v>
      </c>
      <c r="F226" s="1">
        <v>1265.5</v>
      </c>
      <c r="G226" s="1">
        <v>1280.5</v>
      </c>
      <c r="H226" s="1">
        <v>1278.4000000000001</v>
      </c>
      <c r="I226" s="1">
        <v>1303.5999999999999</v>
      </c>
      <c r="J226" s="1">
        <v>1280.5</v>
      </c>
      <c r="K226" s="1">
        <v>1365.2</v>
      </c>
      <c r="L226" s="1">
        <v>1393.8</v>
      </c>
      <c r="M226" s="1">
        <v>1441.5</v>
      </c>
      <c r="N226" s="1">
        <v>1479.2217602217602</v>
      </c>
      <c r="O226" s="1">
        <v>1488.2427518602469</v>
      </c>
      <c r="P226" s="1">
        <v>1469.563695932266</v>
      </c>
      <c r="Q226" s="1">
        <v>1504.5251774076755</v>
      </c>
      <c r="R226" s="1">
        <v>1511.7397018481086</v>
      </c>
      <c r="S226" s="1">
        <v>1522.4472780104265</v>
      </c>
      <c r="T226" s="1">
        <v>1541.8690398244414</v>
      </c>
      <c r="U226" s="1">
        <v>1570.9882553129864</v>
      </c>
      <c r="V226" s="1">
        <v>1673.3270119521912</v>
      </c>
      <c r="W226" s="1">
        <v>1685.3945387357724</v>
      </c>
      <c r="X226" s="1">
        <v>1679.6268307627047</v>
      </c>
      <c r="Y226" s="1">
        <v>1707.6191225039081</v>
      </c>
    </row>
    <row r="227" spans="1:25" x14ac:dyDescent="0.25">
      <c r="A227" s="1" t="s">
        <v>46</v>
      </c>
      <c r="B227" s="1" t="s">
        <v>4</v>
      </c>
      <c r="C227" s="1"/>
      <c r="D227" s="1" t="s">
        <v>5</v>
      </c>
      <c r="E227" s="1"/>
      <c r="F227" s="1"/>
      <c r="G227" s="1"/>
      <c r="H227" s="1"/>
      <c r="I227" s="1"/>
      <c r="J227" s="1"/>
      <c r="K227" s="1"/>
      <c r="L227" s="1"/>
      <c r="M227" s="1"/>
      <c r="N227" s="1">
        <v>18.5</v>
      </c>
      <c r="O227" s="1">
        <v>16.899999999999999</v>
      </c>
      <c r="P227" s="1">
        <v>19.5</v>
      </c>
      <c r="Q227" s="1">
        <v>18</v>
      </c>
      <c r="R227" s="1">
        <v>16.899999999999999</v>
      </c>
      <c r="S227" s="1">
        <v>18.100000000000001</v>
      </c>
      <c r="T227" s="1">
        <v>19.600000000000001</v>
      </c>
      <c r="U227" s="1">
        <v>18.600000000000001</v>
      </c>
      <c r="V227" s="1">
        <v>15</v>
      </c>
      <c r="W227" s="1">
        <v>17.5</v>
      </c>
      <c r="X227" s="1">
        <v>16.2</v>
      </c>
      <c r="Y227" s="1">
        <v>18.5</v>
      </c>
    </row>
    <row r="228" spans="1:25" x14ac:dyDescent="0.25">
      <c r="A228" s="1" t="s">
        <v>46</v>
      </c>
      <c r="B228" s="1" t="s">
        <v>6</v>
      </c>
      <c r="C228" s="1"/>
      <c r="D228" s="1" t="s">
        <v>7</v>
      </c>
      <c r="E228" s="1"/>
      <c r="F228" s="1"/>
      <c r="G228" s="1"/>
      <c r="H228" s="1"/>
      <c r="I228" s="1"/>
      <c r="J228" s="1"/>
      <c r="K228" s="1"/>
      <c r="L228" s="1"/>
      <c r="M228" s="1"/>
      <c r="N228" s="1">
        <v>157.41054975043988</v>
      </c>
      <c r="O228" s="1">
        <v>155.40589441619497</v>
      </c>
      <c r="P228" s="1">
        <v>156.58204865306919</v>
      </c>
      <c r="Q228" s="1">
        <v>154.5719950671089</v>
      </c>
      <c r="R228" s="1">
        <v>161.01530090468074</v>
      </c>
      <c r="S228" s="1">
        <v>168.73684400320039</v>
      </c>
      <c r="T228" s="1">
        <v>171.33835947334401</v>
      </c>
      <c r="U228" s="1">
        <v>174.50300752723152</v>
      </c>
      <c r="V228" s="1">
        <v>180.1250246068374</v>
      </c>
      <c r="W228" s="1">
        <v>179.49469675538052</v>
      </c>
      <c r="X228" s="1">
        <v>182.65144683714672</v>
      </c>
      <c r="Y228" s="1">
        <v>180.76418700382237</v>
      </c>
    </row>
    <row r="229" spans="1:25" x14ac:dyDescent="0.25">
      <c r="A229" s="1" t="s">
        <v>46</v>
      </c>
      <c r="B229" s="1" t="s">
        <v>8</v>
      </c>
      <c r="C229" s="1"/>
      <c r="D229" s="1" t="s">
        <v>9</v>
      </c>
      <c r="E229" s="1"/>
      <c r="F229" s="1"/>
      <c r="G229" s="1"/>
      <c r="H229" s="1"/>
      <c r="I229" s="1"/>
      <c r="J229" s="1"/>
      <c r="K229" s="1"/>
      <c r="L229" s="1"/>
      <c r="M229" s="1"/>
      <c r="N229" s="1">
        <v>217.85624977557544</v>
      </c>
      <c r="O229" s="1">
        <v>225.87215053247624</v>
      </c>
      <c r="P229" s="1">
        <v>226.6993384354364</v>
      </c>
      <c r="Q229" s="1">
        <v>235.36265849307358</v>
      </c>
      <c r="R229" s="1">
        <v>237.7090336960797</v>
      </c>
      <c r="S229" s="1">
        <v>230.07816968863747</v>
      </c>
      <c r="T229" s="1">
        <v>225.61816078658185</v>
      </c>
      <c r="U229" s="1">
        <v>246.23348664505343</v>
      </c>
      <c r="V229" s="1">
        <v>248.09408560992148</v>
      </c>
      <c r="W229" s="1">
        <v>241.75610079864208</v>
      </c>
      <c r="X229" s="1">
        <v>255.232221160943</v>
      </c>
      <c r="Y229" s="1">
        <v>263.38271096736258</v>
      </c>
    </row>
    <row r="230" spans="1:25" x14ac:dyDescent="0.25">
      <c r="A230" s="1" t="s">
        <v>46</v>
      </c>
      <c r="B230" s="1" t="s">
        <v>10</v>
      </c>
      <c r="C230" s="1"/>
      <c r="D230" s="1" t="s">
        <v>11</v>
      </c>
      <c r="E230" s="1"/>
      <c r="F230" s="1"/>
      <c r="G230" s="1"/>
      <c r="H230" s="1"/>
      <c r="I230" s="1"/>
      <c r="J230" s="1"/>
      <c r="K230" s="1"/>
      <c r="L230" s="1"/>
      <c r="M230" s="1"/>
      <c r="N230" s="1">
        <v>43.833200473984711</v>
      </c>
      <c r="O230" s="1">
        <v>44.321955051328793</v>
      </c>
      <c r="P230" s="1">
        <v>43.018612911494372</v>
      </c>
      <c r="Q230" s="1">
        <v>43.465346439817537</v>
      </c>
      <c r="R230" s="1">
        <v>46.27566539923955</v>
      </c>
      <c r="S230" s="1">
        <v>44.684986308162131</v>
      </c>
      <c r="T230" s="1">
        <v>46.443479740074174</v>
      </c>
      <c r="U230" s="1">
        <v>47.563505827715026</v>
      </c>
      <c r="V230" s="1">
        <v>48.680889783241099</v>
      </c>
      <c r="W230" s="1">
        <v>48.44920244597742</v>
      </c>
      <c r="X230" s="1">
        <v>49.216332001910303</v>
      </c>
      <c r="Y230" s="1">
        <v>49.453102028815053</v>
      </c>
    </row>
    <row r="231" spans="1:25" x14ac:dyDescent="0.25">
      <c r="A231" s="1" t="s">
        <v>46</v>
      </c>
      <c r="B231" s="1" t="s">
        <v>12</v>
      </c>
      <c r="C231" s="1"/>
      <c r="D231" s="1" t="s">
        <v>13</v>
      </c>
      <c r="E231" s="1"/>
      <c r="F231" s="1"/>
      <c r="G231" s="1"/>
      <c r="H231" s="1"/>
      <c r="I231" s="1"/>
      <c r="J231" s="1"/>
      <c r="K231" s="1"/>
      <c r="L231" s="1"/>
      <c r="M231" s="1"/>
      <c r="N231" s="1">
        <v>87.543956747072727</v>
      </c>
      <c r="O231" s="1">
        <v>88.378336363066509</v>
      </c>
      <c r="P231" s="1">
        <v>90.679179001381499</v>
      </c>
      <c r="Q231" s="1">
        <v>88.621846548668941</v>
      </c>
      <c r="R231" s="1">
        <v>89.364994939727652</v>
      </c>
      <c r="S231" s="1">
        <v>89.710922513630763</v>
      </c>
      <c r="T231" s="1">
        <v>90.077755886216167</v>
      </c>
      <c r="U231" s="1">
        <v>88.3800581536225</v>
      </c>
      <c r="V231" s="1">
        <v>93.368546947518738</v>
      </c>
      <c r="W231" s="1">
        <v>92.859228521985074</v>
      </c>
      <c r="X231" s="1">
        <v>96.44792373269776</v>
      </c>
      <c r="Y231" s="1">
        <v>97.935136131160505</v>
      </c>
    </row>
    <row r="232" spans="1:25" x14ac:dyDescent="0.25">
      <c r="A232" s="1" t="s">
        <v>46</v>
      </c>
      <c r="B232" s="1" t="s">
        <v>14</v>
      </c>
      <c r="C232" s="1"/>
      <c r="D232" s="1" t="s">
        <v>15</v>
      </c>
      <c r="E232" s="1"/>
      <c r="F232" s="1"/>
      <c r="G232" s="1"/>
      <c r="H232" s="1"/>
      <c r="I232" s="1"/>
      <c r="J232" s="1"/>
      <c r="K232" s="1"/>
      <c r="L232" s="1"/>
      <c r="M232" s="1"/>
      <c r="N232" s="1">
        <v>137.22074348966663</v>
      </c>
      <c r="O232" s="1">
        <v>143.07821726321069</v>
      </c>
      <c r="P232" s="1">
        <v>149.00686796921255</v>
      </c>
      <c r="Q232" s="1">
        <v>152.10370898425563</v>
      </c>
      <c r="R232" s="1">
        <v>156.07141697646222</v>
      </c>
      <c r="S232" s="1">
        <v>154.38383014287422</v>
      </c>
      <c r="T232" s="1">
        <v>157.81182242349391</v>
      </c>
      <c r="U232" s="1">
        <v>161.23105403440758</v>
      </c>
      <c r="V232" s="1">
        <v>168.58409496608354</v>
      </c>
      <c r="W232" s="1">
        <v>171.62521724567836</v>
      </c>
      <c r="X232" s="1">
        <v>179.25603080025667</v>
      </c>
      <c r="Y232" s="1">
        <v>185.44055980512886</v>
      </c>
    </row>
    <row r="233" spans="1:25" x14ac:dyDescent="0.25">
      <c r="A233" s="1" t="s">
        <v>46</v>
      </c>
      <c r="B233" s="1" t="s">
        <v>16</v>
      </c>
      <c r="C233" s="1"/>
      <c r="D233" s="1" t="s">
        <v>17</v>
      </c>
      <c r="E233" s="1"/>
      <c r="F233" s="1"/>
      <c r="G233" s="1"/>
      <c r="H233" s="1"/>
      <c r="I233" s="1"/>
      <c r="J233" s="1"/>
      <c r="K233" s="1"/>
      <c r="L233" s="1"/>
      <c r="M233" s="1"/>
      <c r="N233" s="1">
        <v>73.735299763260599</v>
      </c>
      <c r="O233" s="1">
        <v>74.943446373722807</v>
      </c>
      <c r="P233" s="1">
        <v>75.713953029405957</v>
      </c>
      <c r="Q233" s="1">
        <v>77.474444467075372</v>
      </c>
      <c r="R233" s="1">
        <v>79.363588083810129</v>
      </c>
      <c r="S233" s="1">
        <v>81.20524734349506</v>
      </c>
      <c r="T233" s="1">
        <v>82.610421690289954</v>
      </c>
      <c r="U233" s="1">
        <v>83.48888781196996</v>
      </c>
      <c r="V233" s="1">
        <v>85.747358086397725</v>
      </c>
      <c r="W233" s="1">
        <v>88.115554232336578</v>
      </c>
      <c r="X233" s="1">
        <v>92.69604546704555</v>
      </c>
      <c r="Y233" s="1">
        <v>95.324304063710656</v>
      </c>
    </row>
    <row r="234" spans="1:25" x14ac:dyDescent="0.25">
      <c r="A234" s="1" t="s">
        <v>46</v>
      </c>
      <c r="B234" s="1" t="s">
        <v>18</v>
      </c>
      <c r="C234" s="1"/>
      <c r="D234" s="1" t="s">
        <v>19</v>
      </c>
      <c r="E234" s="1"/>
      <c r="F234" s="1"/>
      <c r="G234" s="1"/>
      <c r="H234" s="1"/>
      <c r="I234" s="1"/>
      <c r="J234" s="1"/>
      <c r="K234" s="1"/>
      <c r="L234" s="1"/>
      <c r="M234" s="1"/>
      <c r="N234" s="1">
        <v>73.536209286209285</v>
      </c>
      <c r="O234" s="1">
        <v>65.616879294589552</v>
      </c>
      <c r="P234" s="1">
        <v>63.323688569850908</v>
      </c>
      <c r="Q234" s="1">
        <v>69.226468742457158</v>
      </c>
      <c r="R234" s="1">
        <v>64.116184185195877</v>
      </c>
      <c r="S234" s="1">
        <v>66.988736005469619</v>
      </c>
      <c r="T234" s="1">
        <v>67.699862095429964</v>
      </c>
      <c r="U234" s="1">
        <v>65.989775895152235</v>
      </c>
      <c r="V234" s="1">
        <v>69.170271748825598</v>
      </c>
      <c r="W234" s="1">
        <v>67.783303525956114</v>
      </c>
      <c r="X234" s="1">
        <v>64.576011264419279</v>
      </c>
      <c r="Y234" s="1">
        <v>74.376022237109652</v>
      </c>
    </row>
    <row r="235" spans="1:25" x14ac:dyDescent="0.25">
      <c r="A235" s="1" t="s">
        <v>46</v>
      </c>
      <c r="B235" s="1" t="s">
        <v>20</v>
      </c>
      <c r="C235" s="1"/>
      <c r="D235" s="1" t="s">
        <v>21</v>
      </c>
      <c r="E235" s="1">
        <v>686.8</v>
      </c>
      <c r="F235" s="1">
        <v>704.80000000000007</v>
      </c>
      <c r="G235" s="1">
        <v>714.69999999999993</v>
      </c>
      <c r="H235" s="1">
        <v>718.7</v>
      </c>
      <c r="I235" s="1">
        <v>731.80000000000007</v>
      </c>
      <c r="J235" s="1">
        <v>743.4</v>
      </c>
      <c r="K235" s="1">
        <v>742</v>
      </c>
      <c r="L235" s="1">
        <v>783.59999999999991</v>
      </c>
      <c r="M235" s="1">
        <v>795.09999999999991</v>
      </c>
      <c r="N235" s="1">
        <v>809.63620928620946</v>
      </c>
      <c r="O235" s="1">
        <v>814.51687929458967</v>
      </c>
      <c r="P235" s="1">
        <v>824.52368856985083</v>
      </c>
      <c r="Q235" s="1">
        <v>838.82646874245711</v>
      </c>
      <c r="R235" s="1">
        <v>850.81618418519588</v>
      </c>
      <c r="S235" s="1">
        <v>853.8887360054697</v>
      </c>
      <c r="T235" s="1">
        <v>861.19986209543003</v>
      </c>
      <c r="U235" s="1">
        <v>885.98977589515221</v>
      </c>
      <c r="V235" s="1">
        <v>908.77027174882562</v>
      </c>
      <c r="W235" s="1">
        <v>907.58330352595613</v>
      </c>
      <c r="X235" s="1">
        <v>936.27601126441937</v>
      </c>
      <c r="Y235" s="1">
        <v>965.17602223710958</v>
      </c>
    </row>
    <row r="236" spans="1:25" x14ac:dyDescent="0.25">
      <c r="A236" s="1" t="s">
        <v>47</v>
      </c>
      <c r="B236" s="1" t="s">
        <v>4</v>
      </c>
      <c r="C236" s="1"/>
      <c r="D236" s="1" t="s">
        <v>5</v>
      </c>
      <c r="E236" s="1"/>
      <c r="F236" s="1"/>
      <c r="G236" s="1"/>
      <c r="H236" s="1"/>
      <c r="I236" s="1"/>
      <c r="J236" s="1"/>
      <c r="K236" s="1"/>
      <c r="L236" s="1"/>
      <c r="M236" s="1"/>
      <c r="N236" s="1">
        <v>12.3</v>
      </c>
      <c r="O236" s="1">
        <v>10.199999999999999</v>
      </c>
      <c r="P236" s="1">
        <v>11.9</v>
      </c>
      <c r="Q236" s="1">
        <v>8.3000000000000007</v>
      </c>
      <c r="R236" s="1">
        <v>10.7</v>
      </c>
      <c r="S236" s="1">
        <v>10.9</v>
      </c>
      <c r="T236" s="1">
        <v>11.8</v>
      </c>
      <c r="U236" s="1">
        <v>13.4</v>
      </c>
      <c r="V236" s="1">
        <v>8.9</v>
      </c>
      <c r="W236" s="1">
        <v>8.4</v>
      </c>
      <c r="X236" s="1">
        <v>9.4</v>
      </c>
      <c r="Y236" s="1">
        <v>9.4</v>
      </c>
    </row>
    <row r="237" spans="1:25" x14ac:dyDescent="0.25">
      <c r="A237" s="1" t="s">
        <v>47</v>
      </c>
      <c r="B237" s="1" t="s">
        <v>6</v>
      </c>
      <c r="C237" s="1"/>
      <c r="D237" s="1" t="s">
        <v>7</v>
      </c>
      <c r="E237" s="1"/>
      <c r="F237" s="1"/>
      <c r="G237" s="1"/>
      <c r="H237" s="1"/>
      <c r="I237" s="1"/>
      <c r="J237" s="1"/>
      <c r="K237" s="1"/>
      <c r="L237" s="1"/>
      <c r="M237" s="1"/>
      <c r="N237" s="1">
        <v>119.94059391719632</v>
      </c>
      <c r="O237" s="1">
        <v>122.16137748249066</v>
      </c>
      <c r="P237" s="1">
        <v>119.14789995972022</v>
      </c>
      <c r="Q237" s="1">
        <v>118.13366817926033</v>
      </c>
      <c r="R237" s="1">
        <v>124.39054554990047</v>
      </c>
      <c r="S237" s="1">
        <v>133.84084111833579</v>
      </c>
      <c r="T237" s="1">
        <v>128.22501956248087</v>
      </c>
      <c r="U237" s="1">
        <v>135.51171937224458</v>
      </c>
      <c r="V237" s="1">
        <v>147.83612939915571</v>
      </c>
      <c r="W237" s="1">
        <v>144.59124322677519</v>
      </c>
      <c r="X237" s="1">
        <v>141.72183714670257</v>
      </c>
      <c r="Y237" s="1">
        <v>140.29005085650189</v>
      </c>
    </row>
    <row r="238" spans="1:25" x14ac:dyDescent="0.25">
      <c r="A238" s="1" t="s">
        <v>47</v>
      </c>
      <c r="B238" s="1" t="s">
        <v>8</v>
      </c>
      <c r="C238" s="1"/>
      <c r="D238" s="1" t="s">
        <v>9</v>
      </c>
      <c r="E238" s="1"/>
      <c r="F238" s="1"/>
      <c r="G238" s="1"/>
      <c r="H238" s="1"/>
      <c r="I238" s="1"/>
      <c r="J238" s="1"/>
      <c r="K238" s="1"/>
      <c r="L238" s="1"/>
      <c r="M238" s="1"/>
      <c r="N238" s="1">
        <v>161.66024632841393</v>
      </c>
      <c r="O238" s="1">
        <v>169.99804518852537</v>
      </c>
      <c r="P238" s="1">
        <v>168.81796843531438</v>
      </c>
      <c r="Q238" s="1">
        <v>171.94737251709148</v>
      </c>
      <c r="R238" s="1">
        <v>173.8597136965565</v>
      </c>
      <c r="S238" s="1">
        <v>167.91535176190854</v>
      </c>
      <c r="T238" s="1">
        <v>161.61792943898206</v>
      </c>
      <c r="U238" s="1">
        <v>166.55245616593564</v>
      </c>
      <c r="V238" s="1">
        <v>181.80943152737373</v>
      </c>
      <c r="W238" s="1">
        <v>184.88069331708482</v>
      </c>
      <c r="X238" s="1">
        <v>190.49051578170452</v>
      </c>
      <c r="Y238" s="1">
        <v>178.32967972382852</v>
      </c>
    </row>
    <row r="239" spans="1:25" x14ac:dyDescent="0.25">
      <c r="A239" s="1" t="s">
        <v>47</v>
      </c>
      <c r="B239" s="1" t="s">
        <v>10</v>
      </c>
      <c r="C239" s="1"/>
      <c r="D239" s="1" t="s">
        <v>11</v>
      </c>
      <c r="E239" s="1"/>
      <c r="F239" s="1"/>
      <c r="G239" s="1"/>
      <c r="H239" s="1"/>
      <c r="I239" s="1"/>
      <c r="J239" s="1"/>
      <c r="K239" s="1"/>
      <c r="L239" s="1"/>
      <c r="M239" s="1"/>
      <c r="N239" s="1">
        <v>33.39915975438975</v>
      </c>
      <c r="O239" s="1">
        <v>34.840577328983983</v>
      </c>
      <c r="P239" s="1">
        <v>32.734131604965384</v>
      </c>
      <c r="Q239" s="1">
        <v>33.218959303648191</v>
      </c>
      <c r="R239" s="1">
        <v>35.749740753543037</v>
      </c>
      <c r="S239" s="1">
        <v>35.443807119755682</v>
      </c>
      <c r="T239" s="1">
        <v>34.757050998537068</v>
      </c>
      <c r="U239" s="1">
        <v>36.935824461819784</v>
      </c>
      <c r="V239" s="1">
        <v>39.954439073470546</v>
      </c>
      <c r="W239" s="1">
        <v>39.028063456139975</v>
      </c>
      <c r="X239" s="1">
        <v>38.187647071592927</v>
      </c>
      <c r="Y239" s="1">
        <v>38.380269419669595</v>
      </c>
    </row>
    <row r="240" spans="1:25" x14ac:dyDescent="0.25">
      <c r="A240" s="1" t="s">
        <v>47</v>
      </c>
      <c r="B240" s="1" t="s">
        <v>12</v>
      </c>
      <c r="C240" s="1"/>
      <c r="D240" s="1" t="s">
        <v>13</v>
      </c>
      <c r="E240" s="1"/>
      <c r="F240" s="1"/>
      <c r="G240" s="1"/>
      <c r="H240" s="1"/>
      <c r="I240" s="1"/>
      <c r="J240" s="1"/>
      <c r="K240" s="1"/>
      <c r="L240" s="1"/>
      <c r="M240" s="1"/>
      <c r="N240" s="1">
        <v>66.779761980932861</v>
      </c>
      <c r="O240" s="1">
        <v>64.783858835328786</v>
      </c>
      <c r="P240" s="1">
        <v>65.091205218493258</v>
      </c>
      <c r="Q240" s="1">
        <v>66.536012383648682</v>
      </c>
      <c r="R240" s="1">
        <v>67.35391244225778</v>
      </c>
      <c r="S240" s="1">
        <v>68.338046722648954</v>
      </c>
      <c r="T240" s="1">
        <v>68.437290478150913</v>
      </c>
      <c r="U240" s="1">
        <v>69.196995396171559</v>
      </c>
      <c r="V240" s="1">
        <v>70.462774572990838</v>
      </c>
      <c r="W240" s="1">
        <v>66.628998343908748</v>
      </c>
      <c r="X240" s="1">
        <v>68.278008983408199</v>
      </c>
      <c r="Y240" s="1">
        <v>67.884798612172261</v>
      </c>
    </row>
    <row r="241" spans="1:25" x14ac:dyDescent="0.25">
      <c r="A241" s="1" t="s">
        <v>47</v>
      </c>
      <c r="B241" s="1" t="s">
        <v>14</v>
      </c>
      <c r="C241" s="1"/>
      <c r="D241" s="1" t="s">
        <v>15</v>
      </c>
      <c r="E241" s="1"/>
      <c r="F241" s="1"/>
      <c r="G241" s="1"/>
      <c r="H241" s="1"/>
      <c r="I241" s="1"/>
      <c r="J241" s="1"/>
      <c r="K241" s="1"/>
      <c r="L241" s="1"/>
      <c r="M241" s="1"/>
      <c r="N241" s="1">
        <v>104.6739138780472</v>
      </c>
      <c r="O241" s="1">
        <v>104.8804425499906</v>
      </c>
      <c r="P241" s="1">
        <v>106.95990776230097</v>
      </c>
      <c r="Q241" s="1">
        <v>114.19728496649489</v>
      </c>
      <c r="R241" s="1">
        <v>117.63018126797398</v>
      </c>
      <c r="S241" s="1">
        <v>117.60317586659771</v>
      </c>
      <c r="T241" s="1">
        <v>119.8987855084397</v>
      </c>
      <c r="U241" s="1">
        <v>126.2355415556094</v>
      </c>
      <c r="V241" s="1">
        <v>127.22596065315018</v>
      </c>
      <c r="W241" s="1">
        <v>123.14571742245212</v>
      </c>
      <c r="X241" s="1">
        <v>126.90003483362364</v>
      </c>
      <c r="Y241" s="1">
        <v>128.54012925494146</v>
      </c>
    </row>
    <row r="242" spans="1:25" x14ac:dyDescent="0.25">
      <c r="A242" s="1" t="s">
        <v>47</v>
      </c>
      <c r="B242" s="1" t="s">
        <v>16</v>
      </c>
      <c r="C242" s="1"/>
      <c r="D242" s="1" t="s">
        <v>17</v>
      </c>
      <c r="E242" s="1"/>
      <c r="F242" s="1"/>
      <c r="G242" s="1"/>
      <c r="H242" s="1"/>
      <c r="I242" s="1"/>
      <c r="J242" s="1"/>
      <c r="K242" s="1"/>
      <c r="L242" s="1"/>
      <c r="M242" s="1"/>
      <c r="N242" s="1">
        <v>56.24632414101989</v>
      </c>
      <c r="O242" s="1">
        <v>54.935698614680625</v>
      </c>
      <c r="P242" s="1">
        <v>54.348887019205804</v>
      </c>
      <c r="Q242" s="1">
        <v>58.166702649856404</v>
      </c>
      <c r="R242" s="1">
        <v>59.815906289768229</v>
      </c>
      <c r="S242" s="1">
        <v>61.858777410753383</v>
      </c>
      <c r="T242" s="1">
        <v>62.763924013409401</v>
      </c>
      <c r="U242" s="1">
        <v>65.367463048219051</v>
      </c>
      <c r="V242" s="1">
        <v>64.711264773858957</v>
      </c>
      <c r="W242" s="1">
        <v>63.225284233639115</v>
      </c>
      <c r="X242" s="1">
        <v>65.621956182968191</v>
      </c>
      <c r="Y242" s="1">
        <v>66.075072132886319</v>
      </c>
    </row>
    <row r="243" spans="1:25" x14ac:dyDescent="0.25">
      <c r="A243" s="1" t="s">
        <v>47</v>
      </c>
      <c r="B243" s="1" t="s">
        <v>18</v>
      </c>
      <c r="C243" s="1"/>
      <c r="D243" s="1" t="s">
        <v>19</v>
      </c>
      <c r="E243" s="1"/>
      <c r="F243" s="1"/>
      <c r="G243" s="1"/>
      <c r="H243" s="1"/>
      <c r="I243" s="1"/>
      <c r="J243" s="1"/>
      <c r="K243" s="1"/>
      <c r="L243" s="1"/>
      <c r="M243" s="1"/>
      <c r="N243" s="1">
        <v>53.726114576114583</v>
      </c>
      <c r="O243" s="1">
        <v>47.455883365178067</v>
      </c>
      <c r="P243" s="1">
        <v>47.852685440824594</v>
      </c>
      <c r="Q243" s="1">
        <v>49.402464397779383</v>
      </c>
      <c r="R243" s="1">
        <v>49.790068822793344</v>
      </c>
      <c r="S243" s="1">
        <v>51.788641996410568</v>
      </c>
      <c r="T243" s="1">
        <v>53.023946229209386</v>
      </c>
      <c r="U243" s="1">
        <v>54.057296984178706</v>
      </c>
      <c r="V243" s="1">
        <v>54.226592138907051</v>
      </c>
      <c r="W243" s="1">
        <v>53.38814298065877</v>
      </c>
      <c r="X243" s="1">
        <v>50.628432054106923</v>
      </c>
      <c r="Y243" s="1">
        <v>51.246944748069538</v>
      </c>
    </row>
    <row r="244" spans="1:25" x14ac:dyDescent="0.25">
      <c r="A244" s="1" t="s">
        <v>47</v>
      </c>
      <c r="B244" s="1" t="s">
        <v>20</v>
      </c>
      <c r="C244" s="1"/>
      <c r="D244" s="1" t="s">
        <v>21</v>
      </c>
      <c r="E244" s="1">
        <v>523</v>
      </c>
      <c r="F244" s="1">
        <v>532.6</v>
      </c>
      <c r="G244" s="1">
        <v>551.6</v>
      </c>
      <c r="H244" s="1">
        <v>545.9</v>
      </c>
      <c r="I244" s="1">
        <v>558.1</v>
      </c>
      <c r="J244" s="1">
        <v>552.4</v>
      </c>
      <c r="K244" s="1">
        <v>573.29999999999995</v>
      </c>
      <c r="L244" s="1">
        <v>578.69999999999993</v>
      </c>
      <c r="M244" s="1">
        <v>585.70000000000005</v>
      </c>
      <c r="N244" s="1">
        <v>608.72611457611447</v>
      </c>
      <c r="O244" s="1">
        <v>609.25588336517808</v>
      </c>
      <c r="P244" s="1">
        <v>606.85268544082464</v>
      </c>
      <c r="Q244" s="1">
        <v>619.90246439777934</v>
      </c>
      <c r="R244" s="1">
        <v>639.29006882279339</v>
      </c>
      <c r="S244" s="1">
        <v>647.68864199641064</v>
      </c>
      <c r="T244" s="1">
        <v>640.52394622920951</v>
      </c>
      <c r="U244" s="1">
        <v>667.25729698417877</v>
      </c>
      <c r="V244" s="1">
        <v>695.12659213890697</v>
      </c>
      <c r="W244" s="1">
        <v>683.28814298065868</v>
      </c>
      <c r="X244" s="1">
        <v>691.22843205410709</v>
      </c>
      <c r="Y244" s="1">
        <v>680.14694474806959</v>
      </c>
    </row>
    <row r="245" spans="1:25" x14ac:dyDescent="0.25">
      <c r="A245" s="1" t="s">
        <v>48</v>
      </c>
      <c r="B245" s="1" t="s">
        <v>4</v>
      </c>
      <c r="C245" s="1"/>
      <c r="D245" s="1" t="s">
        <v>5</v>
      </c>
      <c r="E245" s="1"/>
      <c r="F245" s="1"/>
      <c r="G245" s="1"/>
      <c r="H245" s="1"/>
      <c r="I245" s="1"/>
      <c r="J245" s="1"/>
      <c r="K245" s="1"/>
      <c r="L245" s="1"/>
      <c r="M245" s="1"/>
      <c r="N245" s="1">
        <v>11.1</v>
      </c>
      <c r="O245" s="1">
        <v>8.6999999999999993</v>
      </c>
      <c r="P245" s="1">
        <v>9.5</v>
      </c>
      <c r="Q245" s="1">
        <v>10.3</v>
      </c>
      <c r="R245" s="1">
        <v>8.1</v>
      </c>
      <c r="S245" s="1">
        <v>10.199999999999999</v>
      </c>
      <c r="T245" s="1">
        <v>9.1</v>
      </c>
      <c r="U245" s="1">
        <v>9.6999999999999993</v>
      </c>
      <c r="V245" s="1">
        <v>8.1999999999999993</v>
      </c>
      <c r="W245" s="1">
        <v>8.5</v>
      </c>
      <c r="X245" s="1">
        <v>8</v>
      </c>
      <c r="Y245" s="1">
        <v>8.8000000000000007</v>
      </c>
    </row>
    <row r="246" spans="1:25" x14ac:dyDescent="0.25">
      <c r="A246" s="1" t="s">
        <v>48</v>
      </c>
      <c r="B246" s="1" t="s">
        <v>6</v>
      </c>
      <c r="C246" s="1"/>
      <c r="D246" s="1" t="s">
        <v>7</v>
      </c>
      <c r="E246" s="1"/>
      <c r="F246" s="1"/>
      <c r="G246" s="1"/>
      <c r="H246" s="1"/>
      <c r="I246" s="1"/>
      <c r="J246" s="1"/>
      <c r="K246" s="1"/>
      <c r="L246" s="1"/>
      <c r="M246" s="1"/>
      <c r="N246" s="1">
        <v>211.35014303326273</v>
      </c>
      <c r="O246" s="1">
        <v>207.71711959128851</v>
      </c>
      <c r="P246" s="1">
        <v>201.04666349310969</v>
      </c>
      <c r="Q246" s="1">
        <v>201.05382718118801</v>
      </c>
      <c r="R246" s="1">
        <v>211.06305946577348</v>
      </c>
      <c r="S246" s="1">
        <v>229.16498495588183</v>
      </c>
      <c r="T246" s="1">
        <v>231.92003538257407</v>
      </c>
      <c r="U246" s="1">
        <v>231.59960064166563</v>
      </c>
      <c r="V246" s="1">
        <v>245.50694459633849</v>
      </c>
      <c r="W246" s="1">
        <v>242.23488346789111</v>
      </c>
      <c r="X246" s="1">
        <v>250.47940780619115</v>
      </c>
      <c r="Y246" s="1">
        <v>241.99272980713732</v>
      </c>
    </row>
    <row r="247" spans="1:25" x14ac:dyDescent="0.25">
      <c r="A247" s="1" t="s">
        <v>48</v>
      </c>
      <c r="B247" s="1" t="s">
        <v>8</v>
      </c>
      <c r="C247" s="1"/>
      <c r="D247" s="1" t="s">
        <v>9</v>
      </c>
      <c r="E247" s="1"/>
      <c r="F247" s="1"/>
      <c r="G247" s="1"/>
      <c r="H247" s="1"/>
      <c r="I247" s="1"/>
      <c r="J247" s="1"/>
      <c r="K247" s="1"/>
      <c r="L247" s="1"/>
      <c r="M247" s="1"/>
      <c r="N247" s="1">
        <v>304.59641160065587</v>
      </c>
      <c r="O247" s="1">
        <v>301.44169864722244</v>
      </c>
      <c r="P247" s="1">
        <v>296.81872520658635</v>
      </c>
      <c r="Q247" s="1">
        <v>310.31022497335994</v>
      </c>
      <c r="R247" s="1">
        <v>309.87759037867863</v>
      </c>
      <c r="S247" s="1">
        <v>299.54741432740968</v>
      </c>
      <c r="T247" s="1">
        <v>304.81503759398493</v>
      </c>
      <c r="U247" s="1">
        <v>314.97433000908654</v>
      </c>
      <c r="V247" s="1">
        <v>327.54193880006125</v>
      </c>
      <c r="W247" s="1">
        <v>328.08108502165254</v>
      </c>
      <c r="X247" s="1">
        <v>329.42768202144748</v>
      </c>
      <c r="Y247" s="1">
        <v>335.50338680344566</v>
      </c>
    </row>
    <row r="248" spans="1:25" x14ac:dyDescent="0.25">
      <c r="A248" s="1" t="s">
        <v>48</v>
      </c>
      <c r="B248" s="1" t="s">
        <v>10</v>
      </c>
      <c r="C248" s="1"/>
      <c r="D248" s="1" t="s">
        <v>11</v>
      </c>
      <c r="E248" s="1"/>
      <c r="F248" s="1"/>
      <c r="G248" s="1"/>
      <c r="H248" s="1"/>
      <c r="I248" s="1"/>
      <c r="J248" s="1"/>
      <c r="K248" s="1"/>
      <c r="L248" s="1"/>
      <c r="M248" s="1"/>
      <c r="N248" s="1">
        <v>58.853445366081374</v>
      </c>
      <c r="O248" s="1">
        <v>59.241181761489017</v>
      </c>
      <c r="P248" s="1">
        <v>55.234611300303918</v>
      </c>
      <c r="Q248" s="1">
        <v>56.53594784545205</v>
      </c>
      <c r="R248" s="1">
        <v>60.65935015554787</v>
      </c>
      <c r="S248" s="1">
        <v>60.687600716708545</v>
      </c>
      <c r="T248" s="1">
        <v>62.864927023440956</v>
      </c>
      <c r="U248" s="1">
        <v>63.12606934924785</v>
      </c>
      <c r="V248" s="1">
        <v>66.351116603600246</v>
      </c>
      <c r="W248" s="1">
        <v>65.384031510456339</v>
      </c>
      <c r="X248" s="1">
        <v>67.492910172361391</v>
      </c>
      <c r="Y248" s="1">
        <v>66.203883389417058</v>
      </c>
    </row>
    <row r="249" spans="1:25" x14ac:dyDescent="0.25">
      <c r="A249" s="1" t="s">
        <v>48</v>
      </c>
      <c r="B249" s="1" t="s">
        <v>12</v>
      </c>
      <c r="C249" s="1"/>
      <c r="D249" s="1" t="s">
        <v>13</v>
      </c>
      <c r="E249" s="1"/>
      <c r="F249" s="1"/>
      <c r="G249" s="1"/>
      <c r="H249" s="1"/>
      <c r="I249" s="1"/>
      <c r="J249" s="1"/>
      <c r="K249" s="1"/>
      <c r="L249" s="1"/>
      <c r="M249" s="1"/>
      <c r="N249" s="1">
        <v>115.75745302535881</v>
      </c>
      <c r="O249" s="1">
        <v>117.10706450197456</v>
      </c>
      <c r="P249" s="1">
        <v>115.74964320214393</v>
      </c>
      <c r="Q249" s="1">
        <v>114.85747805364888</v>
      </c>
      <c r="R249" s="1">
        <v>117.01641732717417</v>
      </c>
      <c r="S249" s="1">
        <v>117.81280694074104</v>
      </c>
      <c r="T249" s="1">
        <v>118.77726479640849</v>
      </c>
      <c r="U249" s="1">
        <v>116.00048461352073</v>
      </c>
      <c r="V249" s="1">
        <v>122.18202145850167</v>
      </c>
      <c r="W249" s="1">
        <v>119.93219701903574</v>
      </c>
      <c r="X249" s="1">
        <v>122.94230451920433</v>
      </c>
      <c r="Y249" s="1">
        <v>121.83058524264516</v>
      </c>
    </row>
    <row r="250" spans="1:25" x14ac:dyDescent="0.25">
      <c r="A250" s="1" t="s">
        <v>48</v>
      </c>
      <c r="B250" s="1" t="s">
        <v>14</v>
      </c>
      <c r="C250" s="1"/>
      <c r="D250" s="1" t="s">
        <v>15</v>
      </c>
      <c r="E250" s="1"/>
      <c r="F250" s="1"/>
      <c r="G250" s="1"/>
      <c r="H250" s="1"/>
      <c r="I250" s="1"/>
      <c r="J250" s="1"/>
      <c r="K250" s="1"/>
      <c r="L250" s="1"/>
      <c r="M250" s="1"/>
      <c r="N250" s="1">
        <v>181.44397807494613</v>
      </c>
      <c r="O250" s="1">
        <v>189.58797718297501</v>
      </c>
      <c r="P250" s="1">
        <v>190.20344021688325</v>
      </c>
      <c r="Q250" s="1">
        <v>197.13252540888442</v>
      </c>
      <c r="R250" s="1">
        <v>204.36321933525053</v>
      </c>
      <c r="S250" s="1">
        <v>202.74445815258488</v>
      </c>
      <c r="T250" s="1">
        <v>208.09195828187185</v>
      </c>
      <c r="U250" s="1">
        <v>211.618783620063</v>
      </c>
      <c r="V250" s="1">
        <v>220.60904000450967</v>
      </c>
      <c r="W250" s="1">
        <v>221.6622913604138</v>
      </c>
      <c r="X250" s="1">
        <v>228.49791548262905</v>
      </c>
      <c r="Y250" s="1">
        <v>230.68668530286828</v>
      </c>
    </row>
    <row r="251" spans="1:25" x14ac:dyDescent="0.25">
      <c r="A251" s="1" t="s">
        <v>48</v>
      </c>
      <c r="B251" s="1" t="s">
        <v>16</v>
      </c>
      <c r="C251" s="1"/>
      <c r="D251" s="1" t="s">
        <v>17</v>
      </c>
      <c r="E251" s="1"/>
      <c r="F251" s="1"/>
      <c r="G251" s="1"/>
      <c r="H251" s="1"/>
      <c r="I251" s="1"/>
      <c r="J251" s="1"/>
      <c r="K251" s="1"/>
      <c r="L251" s="1"/>
      <c r="M251" s="1"/>
      <c r="N251" s="1">
        <v>97.498568899695002</v>
      </c>
      <c r="O251" s="1">
        <v>99.304958315050456</v>
      </c>
      <c r="P251" s="1">
        <v>96.646916580972871</v>
      </c>
      <c r="Q251" s="1">
        <v>100.40999653746663</v>
      </c>
      <c r="R251" s="1">
        <v>103.92036333757528</v>
      </c>
      <c r="S251" s="1">
        <v>106.64273490667411</v>
      </c>
      <c r="T251" s="1">
        <v>108.9307769217197</v>
      </c>
      <c r="U251" s="1">
        <v>109.58073176641628</v>
      </c>
      <c r="V251" s="1">
        <v>112.20893853698868</v>
      </c>
      <c r="W251" s="1">
        <v>113.8055116205504</v>
      </c>
      <c r="X251" s="1">
        <v>118.15977999816666</v>
      </c>
      <c r="Y251" s="1">
        <v>118.58272945448665</v>
      </c>
    </row>
    <row r="252" spans="1:25" x14ac:dyDescent="0.25">
      <c r="A252" s="1" t="s">
        <v>48</v>
      </c>
      <c r="B252" s="1" t="s">
        <v>18</v>
      </c>
      <c r="C252" s="1"/>
      <c r="D252" s="1" t="s">
        <v>19</v>
      </c>
      <c r="E252" s="1"/>
      <c r="F252" s="1"/>
      <c r="G252" s="1"/>
      <c r="H252" s="1"/>
      <c r="I252" s="1"/>
      <c r="J252" s="1"/>
      <c r="K252" s="1"/>
      <c r="L252" s="1"/>
      <c r="M252" s="1"/>
      <c r="N252" s="1">
        <v>102.01843381843382</v>
      </c>
      <c r="O252" s="1">
        <v>87.215814770421176</v>
      </c>
      <c r="P252" s="1">
        <v>86.308348978464934</v>
      </c>
      <c r="Q252" s="1">
        <v>88.481093410572043</v>
      </c>
      <c r="R252" s="1">
        <v>85.323606699393594</v>
      </c>
      <c r="S252" s="1">
        <v>85.80299974361165</v>
      </c>
      <c r="T252" s="1">
        <v>87.231173627849529</v>
      </c>
      <c r="U252" s="1">
        <v>90.436142789906228</v>
      </c>
      <c r="V252" s="1">
        <v>84.874094071475298</v>
      </c>
      <c r="W252" s="1">
        <v>88.337819047506258</v>
      </c>
      <c r="X252" s="1">
        <v>87.804988865192243</v>
      </c>
      <c r="Y252" s="1">
        <v>94.514952458187892</v>
      </c>
    </row>
    <row r="253" spans="1:25" x14ac:dyDescent="0.25">
      <c r="A253" s="1" t="s">
        <v>48</v>
      </c>
      <c r="B253" s="1" t="s">
        <v>20</v>
      </c>
      <c r="C253" s="1"/>
      <c r="D253" s="1" t="s">
        <v>21</v>
      </c>
      <c r="E253" s="1">
        <v>962.80000000000007</v>
      </c>
      <c r="F253" s="1">
        <v>974.2</v>
      </c>
      <c r="G253" s="1">
        <v>992.3</v>
      </c>
      <c r="H253" s="1">
        <v>985.40000000000009</v>
      </c>
      <c r="I253" s="1">
        <v>1001.6999999999999</v>
      </c>
      <c r="J253" s="1">
        <v>969.30000000000007</v>
      </c>
      <c r="K253" s="1">
        <v>1015.0999999999999</v>
      </c>
      <c r="L253" s="1">
        <v>1021.4</v>
      </c>
      <c r="M253" s="1">
        <v>1024.8</v>
      </c>
      <c r="N253" s="1">
        <v>1082.6184338184337</v>
      </c>
      <c r="O253" s="1">
        <v>1070.3158147704212</v>
      </c>
      <c r="P253" s="1">
        <v>1051.5083489784649</v>
      </c>
      <c r="Q253" s="1">
        <v>1079.0810934105721</v>
      </c>
      <c r="R253" s="1">
        <v>1100.3236066993934</v>
      </c>
      <c r="S253" s="1">
        <v>1112.6029997436119</v>
      </c>
      <c r="T253" s="1">
        <v>1131.7311736278496</v>
      </c>
      <c r="U253" s="1">
        <v>1147.0361427899061</v>
      </c>
      <c r="V253" s="1">
        <v>1187.4740940714753</v>
      </c>
      <c r="W253" s="1">
        <v>1187.9378190475059</v>
      </c>
      <c r="X253" s="1">
        <v>1212.8049888651922</v>
      </c>
      <c r="Y253" s="1">
        <v>1218.1149524581881</v>
      </c>
    </row>
    <row r="254" spans="1:25" x14ac:dyDescent="0.25">
      <c r="A254" s="1" t="s">
        <v>49</v>
      </c>
      <c r="B254" s="1" t="s">
        <v>4</v>
      </c>
      <c r="C254" s="1"/>
      <c r="D254" s="1" t="s">
        <v>5</v>
      </c>
      <c r="E254" s="1"/>
      <c r="F254" s="1"/>
      <c r="G254" s="1"/>
      <c r="H254" s="1"/>
      <c r="I254" s="1"/>
      <c r="J254" s="1"/>
      <c r="K254" s="1"/>
      <c r="L254" s="1"/>
      <c r="M254" s="1"/>
      <c r="N254" s="1">
        <v>11.7</v>
      </c>
      <c r="O254" s="1">
        <v>10.5</v>
      </c>
      <c r="P254" s="1">
        <v>9.5</v>
      </c>
      <c r="Q254" s="1">
        <v>10.4</v>
      </c>
      <c r="R254" s="1">
        <v>8.3000000000000007</v>
      </c>
      <c r="S254" s="1">
        <v>6.2</v>
      </c>
      <c r="T254" s="1">
        <v>8.5</v>
      </c>
      <c r="U254" s="1">
        <v>7</v>
      </c>
      <c r="V254" s="1">
        <v>8.1</v>
      </c>
      <c r="W254" s="1">
        <v>7.4</v>
      </c>
      <c r="X254" s="1">
        <v>8.4</v>
      </c>
      <c r="Y254" s="1">
        <v>7.4</v>
      </c>
    </row>
    <row r="255" spans="1:25" x14ac:dyDescent="0.25">
      <c r="A255" s="1" t="s">
        <v>49</v>
      </c>
      <c r="B255" s="1" t="s">
        <v>6</v>
      </c>
      <c r="C255" s="1"/>
      <c r="D255" s="1" t="s">
        <v>7</v>
      </c>
      <c r="E255" s="1"/>
      <c r="F255" s="1"/>
      <c r="G255" s="1"/>
      <c r="H255" s="1"/>
      <c r="I255" s="1"/>
      <c r="J255" s="1"/>
      <c r="K255" s="1"/>
      <c r="L255" s="1"/>
      <c r="M255" s="1"/>
      <c r="N255" s="1">
        <v>97.225963828743119</v>
      </c>
      <c r="O255" s="1">
        <v>93.927982586587362</v>
      </c>
      <c r="P255" s="1">
        <v>97.193110940227257</v>
      </c>
      <c r="Q255" s="1">
        <v>94.92337256498368</v>
      </c>
      <c r="R255" s="1">
        <v>93.535859446702489</v>
      </c>
      <c r="S255" s="1">
        <v>105.81167243263953</v>
      </c>
      <c r="T255" s="1">
        <v>98.243903877340415</v>
      </c>
      <c r="U255" s="1">
        <v>98.80676665582267</v>
      </c>
      <c r="V255" s="1">
        <v>103.79457118484657</v>
      </c>
      <c r="W255" s="1">
        <v>105.44775749134985</v>
      </c>
      <c r="X255" s="1">
        <v>103.610733512786</v>
      </c>
      <c r="Y255" s="1">
        <v>105.59793415879859</v>
      </c>
    </row>
    <row r="256" spans="1:25" x14ac:dyDescent="0.25">
      <c r="A256" s="1" t="s">
        <v>49</v>
      </c>
      <c r="B256" s="1" t="s">
        <v>8</v>
      </c>
      <c r="C256" s="1"/>
      <c r="D256" s="1" t="s">
        <v>9</v>
      </c>
      <c r="E256" s="1"/>
      <c r="F256" s="1"/>
      <c r="G256" s="1"/>
      <c r="H256" s="1"/>
      <c r="I256" s="1"/>
      <c r="J256" s="1"/>
      <c r="K256" s="1"/>
      <c r="L256" s="1"/>
      <c r="M256" s="1"/>
      <c r="N256" s="1">
        <v>124.50008737596801</v>
      </c>
      <c r="O256" s="1">
        <v>124.58363954715531</v>
      </c>
      <c r="P256" s="1">
        <v>129.90451255385892</v>
      </c>
      <c r="Q256" s="1">
        <v>131.38435842482727</v>
      </c>
      <c r="R256" s="1">
        <v>130.08201127573096</v>
      </c>
      <c r="S256" s="1">
        <v>132.76722072594913</v>
      </c>
      <c r="T256" s="1">
        <v>130.12581453634084</v>
      </c>
      <c r="U256" s="1">
        <v>127.86191400334295</v>
      </c>
      <c r="V256" s="1">
        <v>133.85373477110173</v>
      </c>
      <c r="W256" s="1">
        <v>137.78978739146518</v>
      </c>
      <c r="X256" s="1">
        <v>133.87084400642556</v>
      </c>
      <c r="Y256" s="1">
        <v>136.91279580079936</v>
      </c>
    </row>
    <row r="257" spans="1:25" x14ac:dyDescent="0.25">
      <c r="A257" s="1" t="s">
        <v>49</v>
      </c>
      <c r="B257" s="1" t="s">
        <v>10</v>
      </c>
      <c r="C257" s="1"/>
      <c r="D257" s="1" t="s">
        <v>11</v>
      </c>
      <c r="E257" s="1"/>
      <c r="F257" s="1"/>
      <c r="G257" s="1"/>
      <c r="H257" s="1"/>
      <c r="I257" s="1"/>
      <c r="J257" s="1"/>
      <c r="K257" s="1"/>
      <c r="L257" s="1"/>
      <c r="M257" s="1"/>
      <c r="N257" s="1">
        <v>27.073948795288885</v>
      </c>
      <c r="O257" s="1">
        <v>26.788377866257314</v>
      </c>
      <c r="P257" s="1">
        <v>26.702376505913794</v>
      </c>
      <c r="Q257" s="1">
        <v>26.692269010189058</v>
      </c>
      <c r="R257" s="1">
        <v>26.882129277566538</v>
      </c>
      <c r="S257" s="1">
        <v>28.021106841411324</v>
      </c>
      <c r="T257" s="1">
        <v>26.630281586318738</v>
      </c>
      <c r="U257" s="1">
        <v>26.931319340834396</v>
      </c>
      <c r="V257" s="1">
        <v>28.051694044051708</v>
      </c>
      <c r="W257" s="1">
        <v>28.462455117184952</v>
      </c>
      <c r="X257" s="1">
        <v>27.918422480788429</v>
      </c>
      <c r="Y257" s="1">
        <v>28.88927004040206</v>
      </c>
    </row>
    <row r="258" spans="1:25" x14ac:dyDescent="0.25">
      <c r="A258" s="1" t="s">
        <v>49</v>
      </c>
      <c r="B258" s="1" t="s">
        <v>12</v>
      </c>
      <c r="C258" s="1"/>
      <c r="D258" s="1" t="s">
        <v>13</v>
      </c>
      <c r="E258" s="1"/>
      <c r="F258" s="1"/>
      <c r="G258" s="1"/>
      <c r="H258" s="1"/>
      <c r="I258" s="1"/>
      <c r="J258" s="1"/>
      <c r="K258" s="1"/>
      <c r="L258" s="1"/>
      <c r="M258" s="1"/>
      <c r="N258" s="1">
        <v>54.813954827564132</v>
      </c>
      <c r="O258" s="1">
        <v>54.255760671973924</v>
      </c>
      <c r="P258" s="1">
        <v>55.718531675547673</v>
      </c>
      <c r="Q258" s="1">
        <v>55.367765851274001</v>
      </c>
      <c r="R258" s="1">
        <v>57.338869905908993</v>
      </c>
      <c r="S258" s="1">
        <v>56.286502566959847</v>
      </c>
      <c r="T258" s="1">
        <v>57.698822756768415</v>
      </c>
      <c r="U258" s="1">
        <v>57.708383813908412</v>
      </c>
      <c r="V258" s="1">
        <v>56.364849020086815</v>
      </c>
      <c r="W258" s="1">
        <v>55.17302432035131</v>
      </c>
      <c r="X258" s="1">
        <v>54.062150517920983</v>
      </c>
      <c r="Y258" s="1">
        <v>54.773334651649847</v>
      </c>
    </row>
    <row r="259" spans="1:25" x14ac:dyDescent="0.25">
      <c r="A259" s="1" t="s">
        <v>49</v>
      </c>
      <c r="B259" s="1" t="s">
        <v>14</v>
      </c>
      <c r="C259" s="1"/>
      <c r="D259" s="1" t="s">
        <v>15</v>
      </c>
      <c r="E259" s="1"/>
      <c r="F259" s="1"/>
      <c r="G259" s="1"/>
      <c r="H259" s="1"/>
      <c r="I259" s="1"/>
      <c r="J259" s="1"/>
      <c r="K259" s="1"/>
      <c r="L259" s="1"/>
      <c r="M259" s="1"/>
      <c r="N259" s="1">
        <v>85.9181137628767</v>
      </c>
      <c r="O259" s="1">
        <v>87.836203221964524</v>
      </c>
      <c r="P259" s="1">
        <v>91.558436944937839</v>
      </c>
      <c r="Q259" s="1">
        <v>95.028967146668833</v>
      </c>
      <c r="R259" s="1">
        <v>100.13941902061183</v>
      </c>
      <c r="S259" s="1">
        <v>96.863632745652097</v>
      </c>
      <c r="T259" s="1">
        <v>101.08551530122136</v>
      </c>
      <c r="U259" s="1">
        <v>105.2769566270899</v>
      </c>
      <c r="V259" s="1">
        <v>101.77107142186061</v>
      </c>
      <c r="W259" s="1">
        <v>101.9724418972479</v>
      </c>
      <c r="X259" s="1">
        <v>100.47874690622423</v>
      </c>
      <c r="Y259" s="1">
        <v>103.71352143312991</v>
      </c>
    </row>
    <row r="260" spans="1:25" x14ac:dyDescent="0.25">
      <c r="A260" s="1" t="s">
        <v>49</v>
      </c>
      <c r="B260" s="1" t="s">
        <v>16</v>
      </c>
      <c r="C260" s="1"/>
      <c r="D260" s="1" t="s">
        <v>17</v>
      </c>
      <c r="E260" s="1"/>
      <c r="F260" s="1"/>
      <c r="G260" s="1"/>
      <c r="H260" s="1"/>
      <c r="I260" s="1"/>
      <c r="J260" s="1"/>
      <c r="K260" s="1"/>
      <c r="L260" s="1"/>
      <c r="M260" s="1"/>
      <c r="N260" s="1">
        <v>46.167931409559152</v>
      </c>
      <c r="O260" s="1">
        <v>46.008036106061553</v>
      </c>
      <c r="P260" s="1">
        <v>46.523031379514507</v>
      </c>
      <c r="Q260" s="1">
        <v>48.403267002057149</v>
      </c>
      <c r="R260" s="1">
        <v>50.921711073479166</v>
      </c>
      <c r="S260" s="1">
        <v>50.949864687388072</v>
      </c>
      <c r="T260" s="1">
        <v>52.915661942010232</v>
      </c>
      <c r="U260" s="1">
        <v>54.514659559001693</v>
      </c>
      <c r="V260" s="1">
        <v>51.764079558052579</v>
      </c>
      <c r="W260" s="1">
        <v>52.354533782400772</v>
      </c>
      <c r="X260" s="1">
        <v>51.9591025758548</v>
      </c>
      <c r="Y260" s="1">
        <v>53.313143915220273</v>
      </c>
    </row>
    <row r="261" spans="1:25" x14ac:dyDescent="0.25">
      <c r="A261" s="1" t="s">
        <v>49</v>
      </c>
      <c r="B261" s="1" t="s">
        <v>18</v>
      </c>
      <c r="C261" s="1"/>
      <c r="D261" s="1" t="s">
        <v>19</v>
      </c>
      <c r="E261" s="1"/>
      <c r="F261" s="1"/>
      <c r="G261" s="1"/>
      <c r="H261" s="1"/>
      <c r="I261" s="1"/>
      <c r="J261" s="1"/>
      <c r="K261" s="1"/>
      <c r="L261" s="1"/>
      <c r="M261" s="1"/>
      <c r="N261" s="1">
        <v>40.349445599445595</v>
      </c>
      <c r="O261" s="1">
        <v>37.074398015736442</v>
      </c>
      <c r="P261" s="1">
        <v>41.396200993926001</v>
      </c>
      <c r="Q261" s="1">
        <v>43.054344677769727</v>
      </c>
      <c r="R261" s="1">
        <v>40.471424102416023</v>
      </c>
      <c r="S261" s="1">
        <v>37.438817195111532</v>
      </c>
      <c r="T261" s="1">
        <v>35.887089733904133</v>
      </c>
      <c r="U261" s="1">
        <v>35.857409217624273</v>
      </c>
      <c r="V261" s="1">
        <v>38.551296901944461</v>
      </c>
      <c r="W261" s="1">
        <v>41.980844713434635</v>
      </c>
      <c r="X261" s="1">
        <v>38.141864520614121</v>
      </c>
      <c r="Y261" s="1">
        <v>40.189911028054958</v>
      </c>
    </row>
    <row r="262" spans="1:25" x14ac:dyDescent="0.25">
      <c r="A262" s="1" t="s">
        <v>49</v>
      </c>
      <c r="B262" s="1" t="s">
        <v>20</v>
      </c>
      <c r="C262" s="1"/>
      <c r="D262" s="1" t="s">
        <v>21</v>
      </c>
      <c r="E262" s="1">
        <v>410</v>
      </c>
      <c r="F262" s="1"/>
      <c r="G262" s="1"/>
      <c r="H262" s="1">
        <v>435.2</v>
      </c>
      <c r="I262" s="1">
        <v>445.20000000000005</v>
      </c>
      <c r="J262" s="1">
        <v>420.70000000000005</v>
      </c>
      <c r="K262" s="1">
        <v>462.90000000000003</v>
      </c>
      <c r="L262" s="1">
        <v>470.70000000000005</v>
      </c>
      <c r="M262" s="1">
        <v>480.7</v>
      </c>
      <c r="N262" s="1">
        <v>487.74944559944561</v>
      </c>
      <c r="O262" s="1">
        <v>480.97439801573643</v>
      </c>
      <c r="P262" s="1">
        <v>498.49620099392604</v>
      </c>
      <c r="Q262" s="1">
        <v>505.25434467776972</v>
      </c>
      <c r="R262" s="1">
        <v>507.67142410241604</v>
      </c>
      <c r="S262" s="1">
        <v>514.33881719511146</v>
      </c>
      <c r="T262" s="1">
        <v>511.08708973390412</v>
      </c>
      <c r="U262" s="1">
        <v>513.95740921762433</v>
      </c>
      <c r="V262" s="1">
        <v>522.25129690194444</v>
      </c>
      <c r="W262" s="1">
        <v>530.58084471343454</v>
      </c>
      <c r="X262" s="1">
        <v>518.4418645206141</v>
      </c>
      <c r="Y262" s="1">
        <v>530.78991102805503</v>
      </c>
    </row>
    <row r="263" spans="1:25" x14ac:dyDescent="0.25">
      <c r="A263" s="1" t="s">
        <v>50</v>
      </c>
      <c r="B263" s="1" t="s">
        <v>4</v>
      </c>
      <c r="C263" s="1"/>
      <c r="D263" s="1" t="s">
        <v>5</v>
      </c>
      <c r="E263" s="1"/>
      <c r="F263" s="1"/>
      <c r="G263" s="1"/>
      <c r="H263" s="1"/>
      <c r="I263" s="1"/>
      <c r="J263" s="1"/>
      <c r="K263" s="1"/>
      <c r="L263" s="1"/>
      <c r="M263" s="1"/>
      <c r="N263" s="1">
        <v>8.1</v>
      </c>
      <c r="O263" s="1">
        <v>7.5</v>
      </c>
      <c r="P263" s="1">
        <v>7.7</v>
      </c>
      <c r="Q263" s="1">
        <v>8.1999999999999993</v>
      </c>
      <c r="R263" s="1">
        <v>8.1999999999999993</v>
      </c>
      <c r="S263" s="1">
        <v>7.4</v>
      </c>
      <c r="T263" s="1">
        <v>8.4</v>
      </c>
      <c r="U263" s="1">
        <v>7.8</v>
      </c>
      <c r="V263" s="1">
        <v>6.1</v>
      </c>
      <c r="W263" s="1">
        <v>6.2</v>
      </c>
      <c r="X263" s="1">
        <v>5.8</v>
      </c>
      <c r="Y263" s="1">
        <v>6.6</v>
      </c>
    </row>
    <row r="264" spans="1:25" x14ac:dyDescent="0.25">
      <c r="A264" s="1" t="s">
        <v>50</v>
      </c>
      <c r="B264" s="1" t="s">
        <v>6</v>
      </c>
      <c r="C264" s="1"/>
      <c r="D264" s="1" t="s">
        <v>7</v>
      </c>
      <c r="E264" s="1"/>
      <c r="F264" s="1"/>
      <c r="G264" s="1"/>
      <c r="H264" s="1"/>
      <c r="I264" s="1"/>
      <c r="J264" s="1"/>
      <c r="K264" s="1"/>
      <c r="L264" s="1"/>
      <c r="M264" s="1"/>
      <c r="N264" s="1">
        <v>35.327066202257413</v>
      </c>
      <c r="O264" s="1">
        <v>33.42785066679459</v>
      </c>
      <c r="P264" s="1">
        <v>35.399013756148761</v>
      </c>
      <c r="Q264" s="1">
        <v>37.908108140467675</v>
      </c>
      <c r="R264" s="1">
        <v>36.138854786225963</v>
      </c>
      <c r="S264" s="1">
        <v>43.073778158419628</v>
      </c>
      <c r="T264" s="1">
        <v>39.210839315483277</v>
      </c>
      <c r="U264" s="1">
        <v>38.867702455605034</v>
      </c>
      <c r="V264" s="1">
        <v>40.825039917758481</v>
      </c>
      <c r="W264" s="1">
        <v>37.914490892868805</v>
      </c>
      <c r="X264" s="1">
        <v>41.419784656796772</v>
      </c>
      <c r="Y264" s="1">
        <v>38.161328367473615</v>
      </c>
    </row>
    <row r="265" spans="1:25" x14ac:dyDescent="0.25">
      <c r="A265" s="1" t="s">
        <v>50</v>
      </c>
      <c r="B265" s="1" t="s">
        <v>8</v>
      </c>
      <c r="C265" s="1"/>
      <c r="D265" s="1" t="s">
        <v>9</v>
      </c>
      <c r="E265" s="1"/>
      <c r="F265" s="1"/>
      <c r="G265" s="1"/>
      <c r="H265" s="1"/>
      <c r="I265" s="1"/>
      <c r="J265" s="1"/>
      <c r="K265" s="1"/>
      <c r="L265" s="1"/>
      <c r="M265" s="1"/>
      <c r="N265" s="1">
        <v>38.435611093157142</v>
      </c>
      <c r="O265" s="1">
        <v>43.338484601362367</v>
      </c>
      <c r="P265" s="1">
        <v>43.275628303245583</v>
      </c>
      <c r="Q265" s="1">
        <v>46.432205074172956</v>
      </c>
      <c r="R265" s="1">
        <v>51.07486799289606</v>
      </c>
      <c r="S265" s="1">
        <v>48.919399587554523</v>
      </c>
      <c r="T265" s="1">
        <v>48.860555234239442</v>
      </c>
      <c r="U265" s="1">
        <v>45.838301380927277</v>
      </c>
      <c r="V265" s="1">
        <v>47.141516656094836</v>
      </c>
      <c r="W265" s="1">
        <v>46.951631014297213</v>
      </c>
      <c r="X265" s="1">
        <v>47.619450353840136</v>
      </c>
      <c r="Y265" s="1">
        <v>45.6985723153321</v>
      </c>
    </row>
    <row r="266" spans="1:25" x14ac:dyDescent="0.25">
      <c r="A266" s="1" t="s">
        <v>50</v>
      </c>
      <c r="B266" s="1" t="s">
        <v>10</v>
      </c>
      <c r="C266" s="1"/>
      <c r="D266" s="1" t="s">
        <v>11</v>
      </c>
      <c r="E266" s="1"/>
      <c r="F266" s="1"/>
      <c r="G266" s="1"/>
      <c r="H266" s="1"/>
      <c r="I266" s="1"/>
      <c r="J266" s="1"/>
      <c r="K266" s="1"/>
      <c r="L266" s="1"/>
      <c r="M266" s="1"/>
      <c r="N266" s="1">
        <v>9.8373227045854446</v>
      </c>
      <c r="O266" s="1">
        <v>9.5336647318430412</v>
      </c>
      <c r="P266" s="1">
        <v>9.7253579406056581</v>
      </c>
      <c r="Q266" s="1">
        <v>10.659686785359371</v>
      </c>
      <c r="R266" s="1">
        <v>10.386277220877981</v>
      </c>
      <c r="S266" s="1">
        <v>11.406822254025849</v>
      </c>
      <c r="T266" s="1">
        <v>10.628605450277277</v>
      </c>
      <c r="U266" s="1">
        <v>10.593996163467688</v>
      </c>
      <c r="V266" s="1">
        <v>11.033443426146679</v>
      </c>
      <c r="W266" s="1">
        <v>10.233878092833985</v>
      </c>
      <c r="X266" s="1">
        <v>11.160764989363086</v>
      </c>
      <c r="Y266" s="1">
        <v>10.440099317194289</v>
      </c>
    </row>
    <row r="267" spans="1:25" x14ac:dyDescent="0.25">
      <c r="A267" s="1" t="s">
        <v>50</v>
      </c>
      <c r="B267" s="1" t="s">
        <v>12</v>
      </c>
      <c r="C267" s="1"/>
      <c r="D267" s="1" t="s">
        <v>13</v>
      </c>
      <c r="E267" s="1"/>
      <c r="F267" s="1"/>
      <c r="G267" s="1"/>
      <c r="H267" s="1"/>
      <c r="I267" s="1"/>
      <c r="J267" s="1"/>
      <c r="K267" s="1"/>
      <c r="L267" s="1"/>
      <c r="M267" s="1"/>
      <c r="N267" s="1">
        <v>19.825700087444275</v>
      </c>
      <c r="O267" s="1">
        <v>20.363937817338432</v>
      </c>
      <c r="P267" s="1">
        <v>20.52788009099125</v>
      </c>
      <c r="Q267" s="1">
        <v>19.245033301423707</v>
      </c>
      <c r="R267" s="1">
        <v>18.434281591631009</v>
      </c>
      <c r="S267" s="1">
        <v>17.842904047439013</v>
      </c>
      <c r="T267" s="1">
        <v>19.133005940128214</v>
      </c>
      <c r="U267" s="1">
        <v>19.448388660043616</v>
      </c>
      <c r="V267" s="1">
        <v>20.274159604652475</v>
      </c>
      <c r="W267" s="1">
        <v>20.146712937980311</v>
      </c>
      <c r="X267" s="1">
        <v>20.708552571271426</v>
      </c>
      <c r="Y267" s="1">
        <v>19.731848129938069</v>
      </c>
    </row>
    <row r="268" spans="1:25" x14ac:dyDescent="0.25">
      <c r="A268" s="1" t="s">
        <v>50</v>
      </c>
      <c r="B268" s="1" t="s">
        <v>14</v>
      </c>
      <c r="C268" s="1"/>
      <c r="D268" s="1" t="s">
        <v>15</v>
      </c>
      <c r="E268" s="1"/>
      <c r="F268" s="1"/>
      <c r="G268" s="1"/>
      <c r="H268" s="1"/>
      <c r="I268" s="1"/>
      <c r="J268" s="1"/>
      <c r="K268" s="1"/>
      <c r="L268" s="1"/>
      <c r="M268" s="1"/>
      <c r="N268" s="1">
        <v>31.075786465331536</v>
      </c>
      <c r="O268" s="1">
        <v>32.96776154955181</v>
      </c>
      <c r="P268" s="1">
        <v>33.732055716556047</v>
      </c>
      <c r="Q268" s="1">
        <v>33.03069230299203</v>
      </c>
      <c r="R268" s="1">
        <v>32.194534905858887</v>
      </c>
      <c r="S268" s="1">
        <v>30.705913957097948</v>
      </c>
      <c r="T268" s="1">
        <v>33.520090572251959</v>
      </c>
      <c r="U268" s="1">
        <v>35.479544463290523</v>
      </c>
      <c r="V268" s="1">
        <v>36.606554989759296</v>
      </c>
      <c r="W268" s="1">
        <v>37.235760406393624</v>
      </c>
      <c r="X268" s="1">
        <v>38.48846915390962</v>
      </c>
      <c r="Y268" s="1">
        <v>37.362330903436316</v>
      </c>
    </row>
    <row r="269" spans="1:25" x14ac:dyDescent="0.25">
      <c r="A269" s="1" t="s">
        <v>50</v>
      </c>
      <c r="B269" s="1" t="s">
        <v>16</v>
      </c>
      <c r="C269" s="1"/>
      <c r="D269" s="1" t="s">
        <v>17</v>
      </c>
      <c r="E269" s="1"/>
      <c r="F269" s="1"/>
      <c r="G269" s="1"/>
      <c r="H269" s="1"/>
      <c r="I269" s="1"/>
      <c r="J269" s="1"/>
      <c r="K269" s="1"/>
      <c r="L269" s="1"/>
      <c r="M269" s="1"/>
      <c r="N269" s="1">
        <v>16.698513447224176</v>
      </c>
      <c r="O269" s="1">
        <v>17.268300633109757</v>
      </c>
      <c r="P269" s="1">
        <v>17.140064192452716</v>
      </c>
      <c r="Q269" s="1">
        <v>16.824274395584247</v>
      </c>
      <c r="R269" s="1">
        <v>16.371183502510096</v>
      </c>
      <c r="S269" s="1">
        <v>16.151181995463052</v>
      </c>
      <c r="T269" s="1">
        <v>17.546903487619833</v>
      </c>
      <c r="U269" s="1">
        <v>18.372066876665858</v>
      </c>
      <c r="V269" s="1">
        <v>18.619285405588233</v>
      </c>
      <c r="W269" s="1">
        <v>19.117526655626058</v>
      </c>
      <c r="X269" s="1">
        <v>19.902978274818956</v>
      </c>
      <c r="Y269" s="1">
        <v>19.205820966625623</v>
      </c>
    </row>
    <row r="270" spans="1:25" x14ac:dyDescent="0.25">
      <c r="A270" s="1" t="s">
        <v>50</v>
      </c>
      <c r="B270" s="1" t="s">
        <v>18</v>
      </c>
      <c r="C270" s="1"/>
      <c r="D270" s="1" t="s">
        <v>19</v>
      </c>
      <c r="E270" s="1"/>
      <c r="F270" s="1"/>
      <c r="G270" s="1"/>
      <c r="H270" s="1"/>
      <c r="I270" s="1"/>
      <c r="J270" s="1"/>
      <c r="K270" s="1"/>
      <c r="L270" s="1"/>
      <c r="M270" s="1"/>
      <c r="N270" s="1">
        <v>15.984788634788636</v>
      </c>
      <c r="O270" s="1">
        <v>14.845979848806712</v>
      </c>
      <c r="P270" s="1">
        <v>16.150635008282716</v>
      </c>
      <c r="Q270" s="1">
        <v>13.373695389814145</v>
      </c>
      <c r="R270" s="1">
        <v>13.941774954278564</v>
      </c>
      <c r="S270" s="1">
        <v>15.551739167592512</v>
      </c>
      <c r="T270" s="1">
        <v>15.605384274082336</v>
      </c>
      <c r="U270" s="1">
        <v>15.066760797943594</v>
      </c>
      <c r="V270" s="1">
        <v>15.037529880478088</v>
      </c>
      <c r="W270" s="1">
        <v>16.482774099560586</v>
      </c>
      <c r="X270" s="1">
        <v>15.561521874889536</v>
      </c>
      <c r="Y270" s="1">
        <v>18.166752465239824</v>
      </c>
    </row>
    <row r="271" spans="1:25" x14ac:dyDescent="0.25">
      <c r="A271" s="1" t="s">
        <v>50</v>
      </c>
      <c r="B271" s="1" t="s">
        <v>20</v>
      </c>
      <c r="C271" s="1"/>
      <c r="D271" s="1" t="s">
        <v>21</v>
      </c>
      <c r="E271" s="1">
        <v>146.70000000000002</v>
      </c>
      <c r="F271" s="1"/>
      <c r="G271" s="1"/>
      <c r="H271" s="1">
        <v>155.29999999999998</v>
      </c>
      <c r="I271" s="1">
        <v>159.69999999999999</v>
      </c>
      <c r="J271" s="1">
        <v>155.5</v>
      </c>
      <c r="K271" s="1">
        <v>168.4</v>
      </c>
      <c r="L271" s="1">
        <v>172.70000000000002</v>
      </c>
      <c r="M271" s="1">
        <v>176.79999999999998</v>
      </c>
      <c r="N271" s="1">
        <v>175.28478863478861</v>
      </c>
      <c r="O271" s="1">
        <v>179.24597984880671</v>
      </c>
      <c r="P271" s="1">
        <v>183.65063500828271</v>
      </c>
      <c r="Q271" s="1">
        <v>185.67369538981413</v>
      </c>
      <c r="R271" s="1">
        <v>186.74177495427855</v>
      </c>
      <c r="S271" s="1">
        <v>191.05173916759253</v>
      </c>
      <c r="T271" s="1">
        <v>192.90538427408234</v>
      </c>
      <c r="U271" s="1">
        <v>191.46676079794361</v>
      </c>
      <c r="V271" s="1">
        <v>195.6375298804781</v>
      </c>
      <c r="W271" s="1">
        <v>194.28277409956058</v>
      </c>
      <c r="X271" s="1">
        <v>200.66152187488956</v>
      </c>
      <c r="Y271" s="1">
        <v>195.36675246523984</v>
      </c>
    </row>
    <row r="272" spans="1:25" x14ac:dyDescent="0.25">
      <c r="A272" s="1" t="s">
        <v>51</v>
      </c>
      <c r="B272" s="1" t="s">
        <v>4</v>
      </c>
      <c r="C272" s="1"/>
      <c r="D272" s="1" t="s">
        <v>5</v>
      </c>
      <c r="E272" s="1"/>
      <c r="F272" s="1"/>
      <c r="G272" s="1"/>
      <c r="H272" s="1"/>
      <c r="I272" s="1"/>
      <c r="J272" s="1"/>
      <c r="K272" s="1"/>
      <c r="L272" s="1"/>
      <c r="M272" s="1"/>
      <c r="N272" s="1">
        <v>18.899999999999999</v>
      </c>
      <c r="O272" s="1">
        <v>16.899999999999999</v>
      </c>
      <c r="P272" s="1">
        <v>15.9</v>
      </c>
      <c r="Q272" s="1">
        <v>17</v>
      </c>
      <c r="R272" s="1">
        <v>16.2</v>
      </c>
      <c r="S272" s="1">
        <v>15.5</v>
      </c>
      <c r="T272" s="1">
        <v>15.2</v>
      </c>
      <c r="U272" s="1">
        <v>16.8</v>
      </c>
      <c r="V272" s="1">
        <v>14.6</v>
      </c>
      <c r="W272" s="1">
        <v>12.6</v>
      </c>
      <c r="X272" s="1">
        <v>12.8</v>
      </c>
      <c r="Y272" s="1">
        <v>12.6</v>
      </c>
    </row>
    <row r="273" spans="1:25" x14ac:dyDescent="0.25">
      <c r="A273" s="1" t="s">
        <v>51</v>
      </c>
      <c r="B273" s="1" t="s">
        <v>6</v>
      </c>
      <c r="C273" s="1"/>
      <c r="D273" s="1" t="s">
        <v>7</v>
      </c>
      <c r="E273" s="1"/>
      <c r="F273" s="1"/>
      <c r="G273" s="1"/>
      <c r="H273" s="1"/>
      <c r="I273" s="1"/>
      <c r="J273" s="1"/>
      <c r="K273" s="1"/>
      <c r="L273" s="1"/>
      <c r="M273" s="1"/>
      <c r="N273" s="1">
        <v>125.45088153973214</v>
      </c>
      <c r="O273" s="1">
        <v>120.26692890722443</v>
      </c>
      <c r="P273" s="1">
        <v>117.85281409059283</v>
      </c>
      <c r="Q273" s="1">
        <v>121.07323068449853</v>
      </c>
      <c r="R273" s="1">
        <v>117.22351216372455</v>
      </c>
      <c r="S273" s="1">
        <v>137.71123857604886</v>
      </c>
      <c r="T273" s="1">
        <v>138.1361321856678</v>
      </c>
      <c r="U273" s="1">
        <v>139.65184030153796</v>
      </c>
      <c r="V273" s="1">
        <v>142.4546468645421</v>
      </c>
      <c r="W273" s="1">
        <v>138.0775705612256</v>
      </c>
      <c r="X273" s="1">
        <v>140.12876850605653</v>
      </c>
      <c r="Y273" s="1">
        <v>138.03810643928256</v>
      </c>
    </row>
    <row r="274" spans="1:25" x14ac:dyDescent="0.25">
      <c r="A274" s="1" t="s">
        <v>51</v>
      </c>
      <c r="B274" s="1" t="s">
        <v>8</v>
      </c>
      <c r="C274" s="1"/>
      <c r="D274" s="1" t="s">
        <v>9</v>
      </c>
      <c r="E274" s="1"/>
      <c r="F274" s="1"/>
      <c r="G274" s="1"/>
      <c r="H274" s="1"/>
      <c r="I274" s="1"/>
      <c r="J274" s="1"/>
      <c r="K274" s="1"/>
      <c r="L274" s="1"/>
      <c r="M274" s="1"/>
      <c r="N274" s="1">
        <v>189.6155409529965</v>
      </c>
      <c r="O274" s="1">
        <v>190.83279286193994</v>
      </c>
      <c r="P274" s="1">
        <v>192.0688600827566</v>
      </c>
      <c r="Q274" s="1">
        <v>193.38121071347325</v>
      </c>
      <c r="R274" s="1">
        <v>190.48654659880572</v>
      </c>
      <c r="S274" s="1">
        <v>188.11999346397863</v>
      </c>
      <c r="T274" s="1">
        <v>191.72028147291303</v>
      </c>
      <c r="U274" s="1">
        <v>195.48388095531897</v>
      </c>
      <c r="V274" s="1">
        <v>200.7453225136158</v>
      </c>
      <c r="W274" s="1">
        <v>205.15253628707592</v>
      </c>
      <c r="X274" s="1">
        <v>205.11284461424913</v>
      </c>
      <c r="Y274" s="1">
        <v>210.39770655689506</v>
      </c>
    </row>
    <row r="275" spans="1:25" x14ac:dyDescent="0.25">
      <c r="A275" s="1" t="s">
        <v>51</v>
      </c>
      <c r="B275" s="1" t="s">
        <v>10</v>
      </c>
      <c r="C275" s="1"/>
      <c r="D275" s="1" t="s">
        <v>11</v>
      </c>
      <c r="E275" s="1"/>
      <c r="F275" s="1"/>
      <c r="G275" s="1"/>
      <c r="H275" s="1"/>
      <c r="I275" s="1"/>
      <c r="J275" s="1"/>
      <c r="K275" s="1"/>
      <c r="L275" s="1"/>
      <c r="M275" s="1"/>
      <c r="N275" s="1">
        <v>34.933577507271359</v>
      </c>
      <c r="O275" s="1">
        <v>34.300278230835659</v>
      </c>
      <c r="P275" s="1">
        <v>32.378325826650546</v>
      </c>
      <c r="Q275" s="1">
        <v>34.045558602028237</v>
      </c>
      <c r="R275" s="1">
        <v>33.689941237469753</v>
      </c>
      <c r="S275" s="1">
        <v>36.468767959972496</v>
      </c>
      <c r="T275" s="1">
        <v>37.443586341419163</v>
      </c>
      <c r="U275" s="1">
        <v>38.064278743143049</v>
      </c>
      <c r="V275" s="1">
        <v>38.500030621842122</v>
      </c>
      <c r="W275" s="1">
        <v>37.269893151698476</v>
      </c>
      <c r="X275" s="1">
        <v>37.758386879694349</v>
      </c>
      <c r="Y275" s="1">
        <v>37.764187003822407</v>
      </c>
    </row>
    <row r="276" spans="1:25" x14ac:dyDescent="0.25">
      <c r="A276" s="1" t="s">
        <v>51</v>
      </c>
      <c r="B276" s="1" t="s">
        <v>12</v>
      </c>
      <c r="C276" s="1"/>
      <c r="D276" s="1" t="s">
        <v>13</v>
      </c>
      <c r="E276" s="1"/>
      <c r="F276" s="1"/>
      <c r="G276" s="1"/>
      <c r="H276" s="1"/>
      <c r="I276" s="1"/>
      <c r="J276" s="1"/>
      <c r="K276" s="1"/>
      <c r="L276" s="1"/>
      <c r="M276" s="1"/>
      <c r="N276" s="1">
        <v>70.064493356367421</v>
      </c>
      <c r="O276" s="1">
        <v>67.870178022942397</v>
      </c>
      <c r="P276" s="1">
        <v>69.087529213798277</v>
      </c>
      <c r="Q276" s="1">
        <v>68.680538525775489</v>
      </c>
      <c r="R276" s="1">
        <v>71.260879585558683</v>
      </c>
      <c r="S276" s="1">
        <v>72.281687029888175</v>
      </c>
      <c r="T276" s="1">
        <v>70.781219980787711</v>
      </c>
      <c r="U276" s="1">
        <v>68.692876181245452</v>
      </c>
      <c r="V276" s="1">
        <v>71.456342659576478</v>
      </c>
      <c r="W276" s="1">
        <v>72.133132989709893</v>
      </c>
      <c r="X276" s="1">
        <v>69.089595746631218</v>
      </c>
      <c r="Y276" s="1">
        <v>69.746781659820414</v>
      </c>
    </row>
    <row r="277" spans="1:25" x14ac:dyDescent="0.25">
      <c r="A277" s="1" t="s">
        <v>51</v>
      </c>
      <c r="B277" s="1" t="s">
        <v>14</v>
      </c>
      <c r="C277" s="1"/>
      <c r="D277" s="1" t="s">
        <v>15</v>
      </c>
      <c r="E277" s="1"/>
      <c r="F277" s="1"/>
      <c r="G277" s="1"/>
      <c r="H277" s="1"/>
      <c r="I277" s="1"/>
      <c r="J277" s="1"/>
      <c r="K277" s="1"/>
      <c r="L277" s="1"/>
      <c r="M277" s="1"/>
      <c r="N277" s="1">
        <v>109.82256489005481</v>
      </c>
      <c r="O277" s="1">
        <v>109.87697298313799</v>
      </c>
      <c r="P277" s="1">
        <v>113.52679255866131</v>
      </c>
      <c r="Q277" s="1">
        <v>117.87798439823206</v>
      </c>
      <c r="R277" s="1">
        <v>124.45350060623063</v>
      </c>
      <c r="S277" s="1">
        <v>124.38979981693002</v>
      </c>
      <c r="T277" s="1">
        <v>124.00523535062442</v>
      </c>
      <c r="U277" s="1">
        <v>125.31588078507389</v>
      </c>
      <c r="V277" s="1">
        <v>129.0199242751649</v>
      </c>
      <c r="W277" s="1">
        <v>133.31862451387207</v>
      </c>
      <c r="X277" s="1">
        <v>128.40843248693739</v>
      </c>
      <c r="Y277" s="1">
        <v>132.0658013716484</v>
      </c>
    </row>
    <row r="278" spans="1:25" x14ac:dyDescent="0.25">
      <c r="A278" s="1" t="s">
        <v>51</v>
      </c>
      <c r="B278" s="1" t="s">
        <v>16</v>
      </c>
      <c r="C278" s="1"/>
      <c r="D278" s="1" t="s">
        <v>17</v>
      </c>
      <c r="E278" s="1"/>
      <c r="F278" s="1"/>
      <c r="G278" s="1"/>
      <c r="H278" s="1"/>
      <c r="I278" s="1"/>
      <c r="J278" s="1"/>
      <c r="K278" s="1"/>
      <c r="L278" s="1"/>
      <c r="M278" s="1"/>
      <c r="N278" s="1">
        <v>59.012941753577749</v>
      </c>
      <c r="O278" s="1">
        <v>57.552848993919639</v>
      </c>
      <c r="P278" s="1">
        <v>57.685678227540436</v>
      </c>
      <c r="Q278" s="1">
        <v>60.041477075992418</v>
      </c>
      <c r="R278" s="1">
        <v>63.285619808210669</v>
      </c>
      <c r="S278" s="1">
        <v>65.428513153181854</v>
      </c>
      <c r="T278" s="1">
        <v>64.913544668587889</v>
      </c>
      <c r="U278" s="1">
        <v>64.891243033680624</v>
      </c>
      <c r="V278" s="1">
        <v>65.623733065258662</v>
      </c>
      <c r="W278" s="1">
        <v>68.44824249641799</v>
      </c>
      <c r="X278" s="1">
        <v>66.401971766431387</v>
      </c>
      <c r="Y278" s="1">
        <v>67.887416968531198</v>
      </c>
    </row>
    <row r="279" spans="1:25" x14ac:dyDescent="0.25">
      <c r="A279" s="1" t="s">
        <v>51</v>
      </c>
      <c r="B279" s="1" t="s">
        <v>18</v>
      </c>
      <c r="C279" s="1"/>
      <c r="D279" s="1" t="s">
        <v>19</v>
      </c>
      <c r="E279" s="1"/>
      <c r="F279" s="1"/>
      <c r="G279" s="1"/>
      <c r="H279" s="1"/>
      <c r="I279" s="1"/>
      <c r="J279" s="1"/>
      <c r="K279" s="1"/>
      <c r="L279" s="1"/>
      <c r="M279" s="1"/>
      <c r="N279" s="1">
        <v>60.601836451836455</v>
      </c>
      <c r="O279" s="1">
        <v>53.282270984892534</v>
      </c>
      <c r="P279" s="1">
        <v>57.062624700901893</v>
      </c>
      <c r="Q279" s="1">
        <v>56.173917451122378</v>
      </c>
      <c r="R279" s="1">
        <v>59.447664597170089</v>
      </c>
      <c r="S279" s="1">
        <v>60.812349371848562</v>
      </c>
      <c r="T279" s="1">
        <v>53.527831540573928</v>
      </c>
      <c r="U279" s="1">
        <v>52.739705296694538</v>
      </c>
      <c r="V279" s="1">
        <v>56.42318962954154</v>
      </c>
      <c r="W279" s="1">
        <v>56.266954080847086</v>
      </c>
      <c r="X279" s="1">
        <v>61.920750804180557</v>
      </c>
      <c r="Y279" s="1">
        <v>61.796546901261124</v>
      </c>
    </row>
    <row r="280" spans="1:25" x14ac:dyDescent="0.25">
      <c r="A280" s="1" t="s">
        <v>51</v>
      </c>
      <c r="B280" s="1" t="s">
        <v>20</v>
      </c>
      <c r="C280" s="1"/>
      <c r="D280" s="1" t="s">
        <v>21</v>
      </c>
      <c r="E280" s="1">
        <v>553.30000000000007</v>
      </c>
      <c r="F280" s="1"/>
      <c r="G280" s="1"/>
      <c r="H280" s="1">
        <v>590</v>
      </c>
      <c r="I280" s="1">
        <v>610.6</v>
      </c>
      <c r="J280" s="1">
        <v>591.5</v>
      </c>
      <c r="K280" s="1">
        <v>601.80000000000007</v>
      </c>
      <c r="L280" s="1">
        <v>628.5</v>
      </c>
      <c r="M280" s="1">
        <v>645.1</v>
      </c>
      <c r="N280" s="1">
        <v>668.40183645183629</v>
      </c>
      <c r="O280" s="1">
        <v>650.88227098489256</v>
      </c>
      <c r="P280" s="1">
        <v>655.56262470090189</v>
      </c>
      <c r="Q280" s="1">
        <v>668.27391745112232</v>
      </c>
      <c r="R280" s="1">
        <v>676.04766459716996</v>
      </c>
      <c r="S280" s="1">
        <v>700.71234937184852</v>
      </c>
      <c r="T280" s="1">
        <v>695.7278315405739</v>
      </c>
      <c r="U280" s="1">
        <v>701.6397052966945</v>
      </c>
      <c r="V280" s="1">
        <v>718.82318962954162</v>
      </c>
      <c r="W280" s="1">
        <v>723.26695408084697</v>
      </c>
      <c r="X280" s="1">
        <v>721.6207508041806</v>
      </c>
      <c r="Y280" s="1">
        <v>730.29654690126108</v>
      </c>
    </row>
    <row r="281" spans="1:25" x14ac:dyDescent="0.25">
      <c r="A281" s="1" t="s">
        <v>52</v>
      </c>
      <c r="B281" s="1" t="s">
        <v>4</v>
      </c>
      <c r="C281" s="1"/>
      <c r="D281" s="1" t="s">
        <v>5</v>
      </c>
      <c r="E281" s="1"/>
      <c r="F281" s="1"/>
      <c r="G281" s="1"/>
      <c r="H281" s="1"/>
      <c r="I281" s="1"/>
      <c r="J281" s="1"/>
      <c r="K281" s="1"/>
      <c r="L281" s="1"/>
      <c r="M281" s="1"/>
      <c r="N281" s="1">
        <v>0.01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</row>
    <row r="282" spans="1:25" x14ac:dyDescent="0.25">
      <c r="A282" s="1" t="s">
        <v>52</v>
      </c>
      <c r="B282" s="1" t="s">
        <v>6</v>
      </c>
      <c r="C282" s="1"/>
      <c r="D282" s="1" t="s">
        <v>7</v>
      </c>
      <c r="E282" s="1"/>
      <c r="F282" s="1"/>
      <c r="G282" s="1"/>
      <c r="H282" s="1"/>
      <c r="I282" s="1"/>
      <c r="J282" s="1"/>
      <c r="K282" s="1"/>
      <c r="L282" s="1"/>
      <c r="M282" s="1"/>
      <c r="N282" s="1">
        <v>62.449926388739271</v>
      </c>
      <c r="O282" s="1">
        <v>61.72235680706131</v>
      </c>
      <c r="P282" s="1">
        <v>60.067316025241979</v>
      </c>
      <c r="Q282" s="1">
        <v>59.403658960022042</v>
      </c>
      <c r="R282" s="1">
        <v>58.368805797585125</v>
      </c>
      <c r="S282" s="1">
        <v>70.978095313221914</v>
      </c>
      <c r="T282" s="1">
        <v>67.829177014935539</v>
      </c>
      <c r="U282" s="1">
        <v>64.079185129511004</v>
      </c>
      <c r="V282" s="1">
        <v>65.629344473851134</v>
      </c>
      <c r="W282" s="1">
        <v>61.203943159314946</v>
      </c>
      <c r="X282" s="1">
        <v>62.926211305518173</v>
      </c>
      <c r="Y282" s="1">
        <v>61.045952715432271</v>
      </c>
    </row>
    <row r="283" spans="1:25" x14ac:dyDescent="0.25">
      <c r="A283" s="1" t="s">
        <v>52</v>
      </c>
      <c r="B283" s="1" t="s">
        <v>8</v>
      </c>
      <c r="C283" s="1"/>
      <c r="D283" s="1" t="s">
        <v>9</v>
      </c>
      <c r="E283" s="1"/>
      <c r="F283" s="1"/>
      <c r="G283" s="1"/>
      <c r="H283" s="1"/>
      <c r="I283" s="1"/>
      <c r="J283" s="1"/>
      <c r="K283" s="1"/>
      <c r="L283" s="1"/>
      <c r="M283" s="1"/>
      <c r="N283" s="1">
        <v>83.960005745269129</v>
      </c>
      <c r="O283" s="1">
        <v>91.074349995202923</v>
      </c>
      <c r="P283" s="1">
        <v>86.230073113869679</v>
      </c>
      <c r="Q283" s="1">
        <v>85.792146885214493</v>
      </c>
      <c r="R283" s="1">
        <v>86.956047296089253</v>
      </c>
      <c r="S283" s="1">
        <v>87.425445407318108</v>
      </c>
      <c r="T283" s="1">
        <v>84.684846732215135</v>
      </c>
      <c r="U283" s="1">
        <v>87.155037411799029</v>
      </c>
      <c r="V283" s="1">
        <v>90.633559351691858</v>
      </c>
      <c r="W283" s="1">
        <v>89.775890583857432</v>
      </c>
      <c r="X283" s="1">
        <v>90.318011114487916</v>
      </c>
      <c r="Y283" s="1">
        <v>91.953218552277662</v>
      </c>
    </row>
    <row r="284" spans="1:25" x14ac:dyDescent="0.25">
      <c r="A284" s="1" t="s">
        <v>52</v>
      </c>
      <c r="B284" s="1" t="s">
        <v>10</v>
      </c>
      <c r="C284" s="1"/>
      <c r="D284" s="1" t="s">
        <v>11</v>
      </c>
      <c r="E284" s="1"/>
      <c r="F284" s="1"/>
      <c r="G284" s="1"/>
      <c r="H284" s="1"/>
      <c r="I284" s="1"/>
      <c r="J284" s="1"/>
      <c r="K284" s="1"/>
      <c r="L284" s="1"/>
      <c r="M284" s="1"/>
      <c r="N284" s="1">
        <v>17.3900678659916</v>
      </c>
      <c r="O284" s="1">
        <v>17.603293197735777</v>
      </c>
      <c r="P284" s="1">
        <v>16.50261086088835</v>
      </c>
      <c r="Q284" s="1">
        <v>16.704194154763474</v>
      </c>
      <c r="R284" s="1">
        <v>16.775146906325613</v>
      </c>
      <c r="S284" s="1">
        <v>18.796459279459988</v>
      </c>
      <c r="T284" s="1">
        <v>18.385976252849318</v>
      </c>
      <c r="U284" s="1">
        <v>17.465777458689974</v>
      </c>
      <c r="V284" s="1">
        <v>17.737096174457008</v>
      </c>
      <c r="W284" s="1">
        <v>16.520166256827629</v>
      </c>
      <c r="X284" s="1">
        <v>16.955777579993921</v>
      </c>
      <c r="Y284" s="1">
        <v>16.700828732290066</v>
      </c>
    </row>
    <row r="285" spans="1:25" x14ac:dyDescent="0.25">
      <c r="A285" s="1" t="s">
        <v>52</v>
      </c>
      <c r="B285" s="1" t="s">
        <v>12</v>
      </c>
      <c r="C285" s="1"/>
      <c r="D285" s="1" t="s">
        <v>13</v>
      </c>
      <c r="E285" s="1"/>
      <c r="F285" s="1"/>
      <c r="G285" s="1"/>
      <c r="H285" s="1"/>
      <c r="I285" s="1"/>
      <c r="J285" s="1"/>
      <c r="K285" s="1"/>
      <c r="L285" s="1"/>
      <c r="M285" s="1"/>
      <c r="N285" s="1">
        <v>35.486830038176883</v>
      </c>
      <c r="O285" s="1">
        <v>34.641769573121046</v>
      </c>
      <c r="P285" s="1">
        <v>36.858182460295204</v>
      </c>
      <c r="Q285" s="1">
        <v>34.590928162616855</v>
      </c>
      <c r="R285" s="1">
        <v>34.419830255418496</v>
      </c>
      <c r="S285" s="1">
        <v>34.913626775978031</v>
      </c>
      <c r="T285" s="1">
        <v>33.005797996432001</v>
      </c>
      <c r="U285" s="1">
        <v>33.908650351344804</v>
      </c>
      <c r="V285" s="1">
        <v>36.574046862962476</v>
      </c>
      <c r="W285" s="1">
        <v>35.368673824454326</v>
      </c>
      <c r="X285" s="1">
        <v>35.343294527454397</v>
      </c>
      <c r="Y285" s="1">
        <v>36.153504175168315</v>
      </c>
    </row>
    <row r="286" spans="1:25" x14ac:dyDescent="0.25">
      <c r="A286" s="1" t="s">
        <v>52</v>
      </c>
      <c r="B286" s="1" t="s">
        <v>14</v>
      </c>
      <c r="C286" s="1"/>
      <c r="D286" s="1" t="s">
        <v>15</v>
      </c>
      <c r="E286" s="1"/>
      <c r="F286" s="1"/>
      <c r="G286" s="1"/>
      <c r="H286" s="1"/>
      <c r="I286" s="1"/>
      <c r="J286" s="1"/>
      <c r="K286" s="1"/>
      <c r="L286" s="1"/>
      <c r="M286" s="1"/>
      <c r="N286" s="1">
        <v>55.6238189690106</v>
      </c>
      <c r="O286" s="1">
        <v>56.082551871121424</v>
      </c>
      <c r="P286" s="1">
        <v>60.566520208158046</v>
      </c>
      <c r="Q286" s="1">
        <v>59.369203821007389</v>
      </c>
      <c r="R286" s="1">
        <v>60.112482339148464</v>
      </c>
      <c r="S286" s="1">
        <v>60.082978469375576</v>
      </c>
      <c r="T286" s="1">
        <v>57.824543707973106</v>
      </c>
      <c r="U286" s="1">
        <v>61.859287618124547</v>
      </c>
      <c r="V286" s="1">
        <v>66.037255491459817</v>
      </c>
      <c r="W286" s="1">
        <v>65.369446046779927</v>
      </c>
      <c r="X286" s="1">
        <v>65.688284902374193</v>
      </c>
      <c r="Y286" s="1">
        <v>68.456800266060256</v>
      </c>
    </row>
    <row r="287" spans="1:25" x14ac:dyDescent="0.25">
      <c r="A287" s="1" t="s">
        <v>52</v>
      </c>
      <c r="B287" s="1" t="s">
        <v>16</v>
      </c>
      <c r="C287" s="1"/>
      <c r="D287" s="1" t="s">
        <v>17</v>
      </c>
      <c r="E287" s="1"/>
      <c r="F287" s="1"/>
      <c r="G287" s="1"/>
      <c r="H287" s="1"/>
      <c r="I287" s="1"/>
      <c r="J287" s="1"/>
      <c r="K287" s="1"/>
      <c r="L287" s="1"/>
      <c r="M287" s="1"/>
      <c r="N287" s="1">
        <v>29.889350992812503</v>
      </c>
      <c r="O287" s="1">
        <v>29.375678555757535</v>
      </c>
      <c r="P287" s="1">
        <v>30.775297331546746</v>
      </c>
      <c r="Q287" s="1">
        <v>30.239868016375745</v>
      </c>
      <c r="R287" s="1">
        <v>30.567687405433027</v>
      </c>
      <c r="S287" s="1">
        <v>31.603394754646398</v>
      </c>
      <c r="T287" s="1">
        <v>30.269658295594894</v>
      </c>
      <c r="U287" s="1">
        <v>32.032062030530646</v>
      </c>
      <c r="V287" s="1">
        <v>33.58869764557771</v>
      </c>
      <c r="W287" s="1">
        <v>33.56188012876575</v>
      </c>
      <c r="X287" s="1">
        <v>33.968420570171418</v>
      </c>
      <c r="Y287" s="1">
        <v>35.189695558771461</v>
      </c>
    </row>
    <row r="288" spans="1:25" x14ac:dyDescent="0.25">
      <c r="A288" s="1" t="s">
        <v>52</v>
      </c>
      <c r="B288" s="1" t="s">
        <v>18</v>
      </c>
      <c r="C288" s="1"/>
      <c r="D288" s="1" t="s">
        <v>19</v>
      </c>
      <c r="E288" s="1"/>
      <c r="F288" s="1"/>
      <c r="G288" s="1"/>
      <c r="H288" s="1"/>
      <c r="I288" s="1"/>
      <c r="J288" s="1"/>
      <c r="K288" s="1"/>
      <c r="L288" s="1"/>
      <c r="M288" s="1"/>
      <c r="N288" s="1">
        <v>38.182420882420878</v>
      </c>
      <c r="O288" s="1">
        <v>25.526074314942502</v>
      </c>
      <c r="P288" s="1">
        <v>23.117680839315295</v>
      </c>
      <c r="Q288" s="1">
        <v>24.574479845522568</v>
      </c>
      <c r="R288" s="1">
        <v>23.798798007507941</v>
      </c>
      <c r="S288" s="1">
        <v>24.220348688146313</v>
      </c>
      <c r="T288" s="1">
        <v>22.891946373109807</v>
      </c>
      <c r="U288" s="1">
        <v>22.097451214655518</v>
      </c>
      <c r="V288" s="1">
        <v>26.283434619730038</v>
      </c>
      <c r="W288" s="1">
        <v>27.092629484431075</v>
      </c>
      <c r="X288" s="1">
        <v>24.775136975809776</v>
      </c>
      <c r="Y288" s="1">
        <v>24.545644840920041</v>
      </c>
    </row>
    <row r="289" spans="1:25" x14ac:dyDescent="0.25">
      <c r="A289" s="1" t="s">
        <v>52</v>
      </c>
      <c r="B289" s="1" t="s">
        <v>20</v>
      </c>
      <c r="C289" s="1"/>
      <c r="D289" s="1" t="s">
        <v>21</v>
      </c>
      <c r="E289" s="1">
        <v>278.39999999999998</v>
      </c>
      <c r="F289" s="1">
        <v>286.89999999999998</v>
      </c>
      <c r="G289" s="1">
        <v>286.89999999999998</v>
      </c>
      <c r="H289" s="1">
        <v>289.39999999999998</v>
      </c>
      <c r="I289" s="1">
        <v>290.89999999999998</v>
      </c>
      <c r="J289" s="1">
        <v>283.3</v>
      </c>
      <c r="K289" s="1">
        <v>302.5</v>
      </c>
      <c r="L289" s="1">
        <v>302</v>
      </c>
      <c r="M289" s="1">
        <v>311.7</v>
      </c>
      <c r="N289" s="1">
        <v>322.98242088242091</v>
      </c>
      <c r="O289" s="1">
        <v>316.02607431494249</v>
      </c>
      <c r="P289" s="1">
        <v>314.11768083931537</v>
      </c>
      <c r="Q289" s="1">
        <v>310.67447984552251</v>
      </c>
      <c r="R289" s="1">
        <v>310.99879800750796</v>
      </c>
      <c r="S289" s="1">
        <v>328.02034868814633</v>
      </c>
      <c r="T289" s="1">
        <v>314.89194637310982</v>
      </c>
      <c r="U289" s="1">
        <v>318.59745121465551</v>
      </c>
      <c r="V289" s="1">
        <v>336.48343461973002</v>
      </c>
      <c r="W289" s="1">
        <v>328.89262948443115</v>
      </c>
      <c r="X289" s="1">
        <v>329.97513697580979</v>
      </c>
      <c r="Y289" s="1">
        <v>334.04564484092003</v>
      </c>
    </row>
    <row r="290" spans="1:25" x14ac:dyDescent="0.25">
      <c r="A290" s="1" t="s">
        <v>53</v>
      </c>
      <c r="B290" s="1" t="s">
        <v>4</v>
      </c>
      <c r="C290" s="1"/>
      <c r="D290" s="1" t="s">
        <v>5</v>
      </c>
      <c r="E290" s="1"/>
      <c r="F290" s="1"/>
      <c r="G290" s="1"/>
      <c r="H290" s="1"/>
      <c r="I290" s="1"/>
      <c r="J290" s="1"/>
      <c r="K290" s="1"/>
      <c r="L290" s="1"/>
      <c r="M290" s="1"/>
      <c r="N290" s="1">
        <v>13</v>
      </c>
      <c r="O290" s="1">
        <v>12.3</v>
      </c>
      <c r="P290" s="1">
        <v>14.2</v>
      </c>
      <c r="Q290" s="1">
        <v>12.9</v>
      </c>
      <c r="R290" s="1">
        <v>11.4</v>
      </c>
      <c r="S290" s="1">
        <v>10</v>
      </c>
      <c r="T290" s="1">
        <v>9.1999999999999993</v>
      </c>
      <c r="U290" s="1">
        <v>11.5</v>
      </c>
      <c r="V290" s="1">
        <v>12.5</v>
      </c>
      <c r="W290" s="1">
        <v>10.3</v>
      </c>
      <c r="X290" s="1">
        <v>8.6999999999999993</v>
      </c>
      <c r="Y290" s="1">
        <v>7.9</v>
      </c>
    </row>
    <row r="291" spans="1:25" x14ac:dyDescent="0.25">
      <c r="A291" s="1" t="s">
        <v>53</v>
      </c>
      <c r="B291" s="1" t="s">
        <v>6</v>
      </c>
      <c r="C291" s="1"/>
      <c r="D291" s="1" t="s">
        <v>7</v>
      </c>
      <c r="E291" s="1"/>
      <c r="F291" s="1"/>
      <c r="G291" s="1"/>
      <c r="H291" s="1"/>
      <c r="I291" s="1"/>
      <c r="J291" s="1"/>
      <c r="K291" s="1"/>
      <c r="L291" s="1"/>
      <c r="M291" s="1"/>
      <c r="N291" s="1">
        <v>93.919791255221625</v>
      </c>
      <c r="O291" s="1">
        <v>94.416872541494783</v>
      </c>
      <c r="P291" s="1">
        <v>92.382791997754097</v>
      </c>
      <c r="Q291" s="1">
        <v>94.372204595251503</v>
      </c>
      <c r="R291" s="1">
        <v>91.592257172485304</v>
      </c>
      <c r="S291" s="1">
        <v>97.758748689978461</v>
      </c>
      <c r="T291" s="1">
        <v>98.553626146815006</v>
      </c>
      <c r="U291" s="1">
        <v>99.486488002423073</v>
      </c>
      <c r="V291" s="1">
        <v>93.650167326494454</v>
      </c>
      <c r="W291" s="1">
        <v>91.007068091310686</v>
      </c>
      <c r="X291" s="1">
        <v>89.947106325706599</v>
      </c>
      <c r="Y291" s="1">
        <v>94.642528885839667</v>
      </c>
    </row>
    <row r="292" spans="1:25" x14ac:dyDescent="0.25">
      <c r="A292" s="1" t="s">
        <v>53</v>
      </c>
      <c r="B292" s="1" t="s">
        <v>8</v>
      </c>
      <c r="C292" s="1"/>
      <c r="D292" s="1" t="s">
        <v>9</v>
      </c>
      <c r="E292" s="1"/>
      <c r="F292" s="1"/>
      <c r="G292" s="1"/>
      <c r="H292" s="1"/>
      <c r="I292" s="1"/>
      <c r="J292" s="1"/>
      <c r="K292" s="1"/>
      <c r="L292" s="1"/>
      <c r="M292" s="1"/>
      <c r="N292" s="1">
        <v>146.12691060121847</v>
      </c>
      <c r="O292" s="1">
        <v>154.15531756691931</v>
      </c>
      <c r="P292" s="1">
        <v>150.13639581578724</v>
      </c>
      <c r="Q292" s="1">
        <v>152.1905137630057</v>
      </c>
      <c r="R292" s="1">
        <v>155.68420324922226</v>
      </c>
      <c r="S292" s="1">
        <v>149.0527242813194</v>
      </c>
      <c r="T292" s="1">
        <v>146.53213803740118</v>
      </c>
      <c r="U292" s="1">
        <v>144.39692404339095</v>
      </c>
      <c r="V292" s="1">
        <v>148.43978214746605</v>
      </c>
      <c r="W292" s="1">
        <v>148.32830718342655</v>
      </c>
      <c r="X292" s="1">
        <v>146.01620283940434</v>
      </c>
      <c r="Y292" s="1">
        <v>153.36535877247434</v>
      </c>
    </row>
    <row r="293" spans="1:25" x14ac:dyDescent="0.25">
      <c r="A293" s="1" t="s">
        <v>53</v>
      </c>
      <c r="B293" s="1" t="s">
        <v>10</v>
      </c>
      <c r="C293" s="1"/>
      <c r="D293" s="1" t="s">
        <v>11</v>
      </c>
      <c r="E293" s="1"/>
      <c r="F293" s="1"/>
      <c r="G293" s="1"/>
      <c r="H293" s="1"/>
      <c r="I293" s="1"/>
      <c r="J293" s="1"/>
      <c r="K293" s="1"/>
      <c r="L293" s="1"/>
      <c r="M293" s="1"/>
      <c r="N293" s="1">
        <v>26.153298143559915</v>
      </c>
      <c r="O293" s="1">
        <v>26.927809891585916</v>
      </c>
      <c r="P293" s="1">
        <v>25.380812186458673</v>
      </c>
      <c r="Q293" s="1">
        <v>26.537281641742798</v>
      </c>
      <c r="R293" s="1">
        <v>26.323539578292433</v>
      </c>
      <c r="S293" s="1">
        <v>25.888527028702143</v>
      </c>
      <c r="T293" s="1">
        <v>26.714235815783802</v>
      </c>
      <c r="U293" s="1">
        <v>27.116587954185974</v>
      </c>
      <c r="V293" s="1">
        <v>25.310050526039504</v>
      </c>
      <c r="W293" s="1">
        <v>24.564624725262771</v>
      </c>
      <c r="X293" s="1">
        <v>24.236690834889071</v>
      </c>
      <c r="Y293" s="1">
        <v>25.892112341685994</v>
      </c>
    </row>
    <row r="294" spans="1:25" x14ac:dyDescent="0.25">
      <c r="A294" s="1" t="s">
        <v>53</v>
      </c>
      <c r="B294" s="1" t="s">
        <v>12</v>
      </c>
      <c r="C294" s="1"/>
      <c r="D294" s="1" t="s">
        <v>13</v>
      </c>
      <c r="E294" s="1"/>
      <c r="F294" s="1"/>
      <c r="G294" s="1"/>
      <c r="H294" s="1"/>
      <c r="I294" s="1"/>
      <c r="J294" s="1"/>
      <c r="K294" s="1"/>
      <c r="L294" s="1"/>
      <c r="M294" s="1"/>
      <c r="N294" s="1">
        <v>58.303981913963348</v>
      </c>
      <c r="O294" s="1">
        <v>56.361380304644896</v>
      </c>
      <c r="P294" s="1">
        <v>57.64481734234937</v>
      </c>
      <c r="Q294" s="1">
        <v>55.200659918121261</v>
      </c>
      <c r="R294" s="1">
        <v>53.899638265679329</v>
      </c>
      <c r="S294" s="1">
        <v>53.804491184781313</v>
      </c>
      <c r="T294" s="1">
        <v>53.583318630045682</v>
      </c>
      <c r="U294" s="1">
        <v>55.506178822389145</v>
      </c>
      <c r="V294" s="1">
        <v>57.519536255848472</v>
      </c>
      <c r="W294" s="1">
        <v>57.674903704806383</v>
      </c>
      <c r="X294" s="1">
        <v>57.282317352644604</v>
      </c>
      <c r="Y294" s="1">
        <v>58.730048627902171</v>
      </c>
    </row>
    <row r="295" spans="1:25" x14ac:dyDescent="0.25">
      <c r="A295" s="1" t="s">
        <v>53</v>
      </c>
      <c r="B295" s="1" t="s">
        <v>14</v>
      </c>
      <c r="C295" s="1"/>
      <c r="D295" s="1" t="s">
        <v>15</v>
      </c>
      <c r="E295" s="1"/>
      <c r="F295" s="1"/>
      <c r="G295" s="1"/>
      <c r="H295" s="1"/>
      <c r="I295" s="1"/>
      <c r="J295" s="1"/>
      <c r="K295" s="1"/>
      <c r="L295" s="1"/>
      <c r="M295" s="1"/>
      <c r="N295" s="1">
        <v>91.388555463134765</v>
      </c>
      <c r="O295" s="1">
        <v>91.245051087569749</v>
      </c>
      <c r="P295" s="1">
        <v>94.72376990433456</v>
      </c>
      <c r="Q295" s="1">
        <v>94.742159398741251</v>
      </c>
      <c r="R295" s="1">
        <v>94.132975941160552</v>
      </c>
      <c r="S295" s="1">
        <v>92.592330958729661</v>
      </c>
      <c r="T295" s="1">
        <v>93.875353369013325</v>
      </c>
      <c r="U295" s="1">
        <v>101.25949115580325</v>
      </c>
      <c r="V295" s="1">
        <v>103.85594806366147</v>
      </c>
      <c r="W295" s="1">
        <v>106.59649057516607</v>
      </c>
      <c r="X295" s="1">
        <v>106.46367953066277</v>
      </c>
      <c r="Y295" s="1">
        <v>111.20557468113221</v>
      </c>
    </row>
    <row r="296" spans="1:25" x14ac:dyDescent="0.25">
      <c r="A296" s="1" t="s">
        <v>53</v>
      </c>
      <c r="B296" s="1" t="s">
        <v>16</v>
      </c>
      <c r="C296" s="1"/>
      <c r="D296" s="1" t="s">
        <v>17</v>
      </c>
      <c r="E296" s="1"/>
      <c r="F296" s="1"/>
      <c r="G296" s="1"/>
      <c r="H296" s="1"/>
      <c r="I296" s="1"/>
      <c r="J296" s="1"/>
      <c r="K296" s="1"/>
      <c r="L296" s="1"/>
      <c r="M296" s="1"/>
      <c r="N296" s="1">
        <v>49.10746262290187</v>
      </c>
      <c r="O296" s="1">
        <v>47.793568607785367</v>
      </c>
      <c r="P296" s="1">
        <v>48.131412753316091</v>
      </c>
      <c r="Q296" s="1">
        <v>48.257180683137456</v>
      </c>
      <c r="R296" s="1">
        <v>47.867385793160118</v>
      </c>
      <c r="S296" s="1">
        <v>48.703177856489042</v>
      </c>
      <c r="T296" s="1">
        <v>49.141328000941009</v>
      </c>
      <c r="U296" s="1">
        <v>52.434330021807604</v>
      </c>
      <c r="V296" s="1">
        <v>52.824515680490052</v>
      </c>
      <c r="W296" s="1">
        <v>54.728605720027538</v>
      </c>
      <c r="X296" s="1">
        <v>55.054003116692641</v>
      </c>
      <c r="Y296" s="1">
        <v>57.164376690965646</v>
      </c>
    </row>
    <row r="297" spans="1:25" x14ac:dyDescent="0.25">
      <c r="A297" s="1" t="s">
        <v>53</v>
      </c>
      <c r="B297" s="1" t="s">
        <v>18</v>
      </c>
      <c r="C297" s="1"/>
      <c r="D297" s="1" t="s">
        <v>19</v>
      </c>
      <c r="E297" s="1"/>
      <c r="F297" s="1"/>
      <c r="G297" s="1"/>
      <c r="H297" s="1"/>
      <c r="I297" s="1"/>
      <c r="J297" s="1"/>
      <c r="K297" s="1"/>
      <c r="L297" s="1"/>
      <c r="M297" s="1"/>
      <c r="N297" s="1">
        <v>41.778262878262879</v>
      </c>
      <c r="O297" s="1">
        <v>43.699484945943055</v>
      </c>
      <c r="P297" s="1">
        <v>43.548636112644942</v>
      </c>
      <c r="Q297" s="1">
        <v>42.611607530774798</v>
      </c>
      <c r="R297" s="1">
        <v>40.509584656848588</v>
      </c>
      <c r="S297" s="1">
        <v>43.793316810529014</v>
      </c>
      <c r="T297" s="1">
        <v>43.761690110443567</v>
      </c>
      <c r="U297" s="1">
        <v>40.922493754751819</v>
      </c>
      <c r="V297" s="1">
        <v>42.920964500208122</v>
      </c>
      <c r="W297" s="1">
        <v>42.298397508024308</v>
      </c>
      <c r="X297" s="1">
        <v>40.313397117911137</v>
      </c>
      <c r="Y297" s="1">
        <v>39.413148337505731</v>
      </c>
    </row>
    <row r="298" spans="1:25" x14ac:dyDescent="0.25">
      <c r="A298" s="1" t="s">
        <v>53</v>
      </c>
      <c r="B298" s="1" t="s">
        <v>20</v>
      </c>
      <c r="C298" s="1"/>
      <c r="D298" s="1" t="s">
        <v>21</v>
      </c>
      <c r="E298" s="1"/>
      <c r="F298" s="1">
        <v>477.9</v>
      </c>
      <c r="G298" s="1">
        <v>491</v>
      </c>
      <c r="H298" s="1">
        <v>482.4</v>
      </c>
      <c r="I298" s="1">
        <v>473.9</v>
      </c>
      <c r="J298" s="1">
        <v>467.6</v>
      </c>
      <c r="K298" s="1">
        <v>488</v>
      </c>
      <c r="L298" s="1">
        <v>496.2</v>
      </c>
      <c r="M298" s="1">
        <v>507.59999999999997</v>
      </c>
      <c r="N298" s="1">
        <v>519.77826287826292</v>
      </c>
      <c r="O298" s="1">
        <v>526.89948494594307</v>
      </c>
      <c r="P298" s="1">
        <v>526.14863611264502</v>
      </c>
      <c r="Q298" s="1">
        <v>526.81160753077484</v>
      </c>
      <c r="R298" s="1">
        <v>521.40958465684855</v>
      </c>
      <c r="S298" s="1">
        <v>521.59331681052902</v>
      </c>
      <c r="T298" s="1">
        <v>521.36169011044365</v>
      </c>
      <c r="U298" s="1">
        <v>532.62249375475176</v>
      </c>
      <c r="V298" s="1">
        <v>537.02096450020804</v>
      </c>
      <c r="W298" s="1">
        <v>535.49839750802425</v>
      </c>
      <c r="X298" s="1">
        <v>528.01339711791115</v>
      </c>
      <c r="Y298" s="1">
        <v>548.31314833750571</v>
      </c>
    </row>
    <row r="299" spans="1:25" x14ac:dyDescent="0.25">
      <c r="A299" s="1" t="s">
        <v>54</v>
      </c>
      <c r="B299" s="1" t="s">
        <v>4</v>
      </c>
      <c r="C299" s="1"/>
      <c r="D299" s="1" t="s">
        <v>5</v>
      </c>
      <c r="E299" s="1"/>
      <c r="F299" s="1"/>
      <c r="G299" s="1"/>
      <c r="H299" s="1"/>
      <c r="I299" s="1"/>
      <c r="J299" s="1"/>
      <c r="K299" s="1"/>
      <c r="L299" s="1"/>
      <c r="M299" s="1"/>
      <c r="N299" s="1">
        <v>12.8</v>
      </c>
      <c r="O299" s="1">
        <v>11.5</v>
      </c>
      <c r="P299" s="1">
        <v>12.5</v>
      </c>
      <c r="Q299" s="1">
        <v>11.3</v>
      </c>
      <c r="R299" s="1">
        <v>10.7</v>
      </c>
      <c r="S299" s="1">
        <v>9.4</v>
      </c>
      <c r="T299" s="1">
        <v>8.4</v>
      </c>
      <c r="U299" s="1">
        <v>9.9</v>
      </c>
      <c r="V299" s="1">
        <v>8.9</v>
      </c>
      <c r="W299" s="1">
        <v>8.3000000000000007</v>
      </c>
      <c r="X299" s="1">
        <v>7.8</v>
      </c>
      <c r="Y299" s="1">
        <v>7.9</v>
      </c>
    </row>
    <row r="300" spans="1:25" x14ac:dyDescent="0.25">
      <c r="A300" s="1" t="s">
        <v>54</v>
      </c>
      <c r="B300" s="1" t="s">
        <v>6</v>
      </c>
      <c r="C300" s="1"/>
      <c r="D300" s="1" t="s">
        <v>7</v>
      </c>
      <c r="E300" s="1"/>
      <c r="F300" s="1"/>
      <c r="G300" s="1"/>
      <c r="H300" s="1"/>
      <c r="I300" s="1"/>
      <c r="J300" s="1"/>
      <c r="K300" s="1"/>
      <c r="L300" s="1"/>
      <c r="M300" s="1"/>
      <c r="N300" s="1">
        <v>86.572741091840527</v>
      </c>
      <c r="O300" s="1">
        <v>84.089072244075609</v>
      </c>
      <c r="P300" s="1">
        <v>85.784021140771642</v>
      </c>
      <c r="Q300" s="1">
        <v>89.779138180816815</v>
      </c>
      <c r="R300" s="1">
        <v>90.92414389072313</v>
      </c>
      <c r="S300" s="1">
        <v>93.201667812348575</v>
      </c>
      <c r="T300" s="1">
        <v>92.606958572902855</v>
      </c>
      <c r="U300" s="1">
        <v>89.661424901562654</v>
      </c>
      <c r="V300" s="1">
        <v>91.299634725168957</v>
      </c>
      <c r="W300" s="1">
        <v>84.677744652144582</v>
      </c>
      <c r="X300" s="1">
        <v>79.837247644683728</v>
      </c>
      <c r="Y300" s="1">
        <v>81.069999019896088</v>
      </c>
    </row>
    <row r="301" spans="1:25" x14ac:dyDescent="0.25">
      <c r="A301" s="1" t="s">
        <v>54</v>
      </c>
      <c r="B301" s="1" t="s">
        <v>8</v>
      </c>
      <c r="C301" s="1"/>
      <c r="D301" s="1" t="s">
        <v>9</v>
      </c>
      <c r="E301" s="1"/>
      <c r="F301" s="1"/>
      <c r="G301" s="1"/>
      <c r="H301" s="1"/>
      <c r="I301" s="1"/>
      <c r="J301" s="1"/>
      <c r="K301" s="1"/>
      <c r="L301" s="1"/>
      <c r="M301" s="1"/>
      <c r="N301" s="1">
        <v>110.81985110177504</v>
      </c>
      <c r="O301" s="1">
        <v>111.12861939940514</v>
      </c>
      <c r="P301" s="1">
        <v>110.64808182894531</v>
      </c>
      <c r="Q301" s="1">
        <v>111.8751415811592</v>
      </c>
      <c r="R301" s="1">
        <v>119.04433174010991</v>
      </c>
      <c r="S301" s="1">
        <v>112.11661389017232</v>
      </c>
      <c r="T301" s="1">
        <v>114.59072681704259</v>
      </c>
      <c r="U301" s="1">
        <v>113.2999607372424</v>
      </c>
      <c r="V301" s="1">
        <v>115.42557361272121</v>
      </c>
      <c r="W301" s="1">
        <v>110.66604139011599</v>
      </c>
      <c r="X301" s="1">
        <v>107.55021273824512</v>
      </c>
      <c r="Y301" s="1">
        <v>113.25103400960504</v>
      </c>
    </row>
    <row r="302" spans="1:25" x14ac:dyDescent="0.25">
      <c r="A302" s="1" t="s">
        <v>54</v>
      </c>
      <c r="B302" s="1" t="s">
        <v>10</v>
      </c>
      <c r="C302" s="1"/>
      <c r="D302" s="1" t="s">
        <v>11</v>
      </c>
      <c r="E302" s="1"/>
      <c r="F302" s="1"/>
      <c r="G302" s="1"/>
      <c r="H302" s="1"/>
      <c r="I302" s="1"/>
      <c r="J302" s="1"/>
      <c r="K302" s="1"/>
      <c r="L302" s="1"/>
      <c r="M302" s="1"/>
      <c r="N302" s="1">
        <v>24.107407806384433</v>
      </c>
      <c r="O302" s="1">
        <v>23.982308356519237</v>
      </c>
      <c r="P302" s="1">
        <v>23.567897030283049</v>
      </c>
      <c r="Q302" s="1">
        <v>25.245720238023971</v>
      </c>
      <c r="R302" s="1">
        <v>26.131524369166954</v>
      </c>
      <c r="S302" s="1">
        <v>24.681718297479122</v>
      </c>
      <c r="T302" s="1">
        <v>25.102314610054549</v>
      </c>
      <c r="U302" s="1">
        <v>24.438614361194936</v>
      </c>
      <c r="V302" s="1">
        <v>24.674791662109843</v>
      </c>
      <c r="W302" s="1">
        <v>22.856213957739435</v>
      </c>
      <c r="X302" s="1">
        <v>21.512539617071159</v>
      </c>
      <c r="Y302" s="1">
        <v>22.17896697049887</v>
      </c>
    </row>
    <row r="303" spans="1:25" x14ac:dyDescent="0.25">
      <c r="A303" s="1" t="s">
        <v>54</v>
      </c>
      <c r="B303" s="1" t="s">
        <v>12</v>
      </c>
      <c r="C303" s="1"/>
      <c r="D303" s="1" t="s">
        <v>13</v>
      </c>
      <c r="E303" s="1"/>
      <c r="F303" s="1"/>
      <c r="G303" s="1"/>
      <c r="H303" s="1"/>
      <c r="I303" s="1"/>
      <c r="J303" s="1"/>
      <c r="K303" s="1"/>
      <c r="L303" s="1"/>
      <c r="M303" s="1"/>
      <c r="N303" s="1">
        <v>51.617207328257287</v>
      </c>
      <c r="O303" s="1">
        <v>52.669334921331412</v>
      </c>
      <c r="P303" s="1">
        <v>49.968425207482902</v>
      </c>
      <c r="Q303" s="1">
        <v>46.622555349614025</v>
      </c>
      <c r="R303" s="1">
        <v>43.251777107528277</v>
      </c>
      <c r="S303" s="1">
        <v>44.924406017431451</v>
      </c>
      <c r="T303" s="1">
        <v>47.014865023819326</v>
      </c>
      <c r="U303" s="1">
        <v>46.644293675793563</v>
      </c>
      <c r="V303" s="1">
        <v>47.718121347638998</v>
      </c>
      <c r="W303" s="1">
        <v>47.088003572691242</v>
      </c>
      <c r="X303" s="1">
        <v>47.700357502979188</v>
      </c>
      <c r="Y303" s="1">
        <v>44.868619273188138</v>
      </c>
    </row>
    <row r="304" spans="1:25" x14ac:dyDescent="0.25">
      <c r="A304" s="1" t="s">
        <v>54</v>
      </c>
      <c r="B304" s="1" t="s">
        <v>14</v>
      </c>
      <c r="C304" s="1"/>
      <c r="D304" s="1" t="s">
        <v>15</v>
      </c>
      <c r="E304" s="1"/>
      <c r="F304" s="1"/>
      <c r="G304" s="1"/>
      <c r="H304" s="1"/>
      <c r="I304" s="1"/>
      <c r="J304" s="1"/>
      <c r="K304" s="1"/>
      <c r="L304" s="1"/>
      <c r="M304" s="1"/>
      <c r="N304" s="1">
        <v>80.907373045833594</v>
      </c>
      <c r="O304" s="1">
        <v>85.267893186234573</v>
      </c>
      <c r="P304" s="1">
        <v>82.109681842261082</v>
      </c>
      <c r="Q304" s="1">
        <v>80.019361671792566</v>
      </c>
      <c r="R304" s="1">
        <v>75.537028167179358</v>
      </c>
      <c r="S304" s="1">
        <v>77.31056234329607</v>
      </c>
      <c r="T304" s="1">
        <v>82.367743927542207</v>
      </c>
      <c r="U304" s="1">
        <v>85.09282287375818</v>
      </c>
      <c r="V304" s="1">
        <v>86.158739360002997</v>
      </c>
      <c r="W304" s="1">
        <v>87.02946353808079</v>
      </c>
      <c r="X304" s="1">
        <v>88.654855623796877</v>
      </c>
      <c r="Y304" s="1">
        <v>84.958904478980344</v>
      </c>
    </row>
    <row r="305" spans="1:25" x14ac:dyDescent="0.25">
      <c r="A305" s="1" t="s">
        <v>54</v>
      </c>
      <c r="B305" s="1" t="s">
        <v>16</v>
      </c>
      <c r="C305" s="1"/>
      <c r="D305" s="1" t="s">
        <v>17</v>
      </c>
      <c r="E305" s="1"/>
      <c r="F305" s="1"/>
      <c r="G305" s="1"/>
      <c r="H305" s="1"/>
      <c r="I305" s="1"/>
      <c r="J305" s="1"/>
      <c r="K305" s="1"/>
      <c r="L305" s="1"/>
      <c r="M305" s="1"/>
      <c r="N305" s="1">
        <v>43.475419625909097</v>
      </c>
      <c r="O305" s="1">
        <v>44.662771892434023</v>
      </c>
      <c r="P305" s="1">
        <v>41.721892950256048</v>
      </c>
      <c r="Q305" s="1">
        <v>40.758082978593393</v>
      </c>
      <c r="R305" s="1">
        <v>38.41119472529234</v>
      </c>
      <c r="S305" s="1">
        <v>40.665031639272499</v>
      </c>
      <c r="T305" s="1">
        <v>43.117391048638474</v>
      </c>
      <c r="U305" s="1">
        <v>44.062883450448268</v>
      </c>
      <c r="V305" s="1">
        <v>43.823139292357993</v>
      </c>
      <c r="W305" s="1">
        <v>44.682532889227964</v>
      </c>
      <c r="X305" s="1">
        <v>45.844786873223939</v>
      </c>
      <c r="Y305" s="1">
        <v>43.672476247831526</v>
      </c>
    </row>
    <row r="306" spans="1:25" x14ac:dyDescent="0.25">
      <c r="A306" s="1" t="s">
        <v>54</v>
      </c>
      <c r="B306" s="1" t="s">
        <v>18</v>
      </c>
      <c r="C306" s="1"/>
      <c r="D306" s="1" t="s">
        <v>19</v>
      </c>
      <c r="E306" s="1"/>
      <c r="F306" s="1"/>
      <c r="G306" s="1"/>
      <c r="H306" s="1"/>
      <c r="I306" s="1"/>
      <c r="J306" s="1"/>
      <c r="K306" s="1"/>
      <c r="L306" s="1"/>
      <c r="M306" s="1"/>
      <c r="N306" s="1">
        <v>37.936983136983137</v>
      </c>
      <c r="O306" s="1">
        <v>32.396389874559418</v>
      </c>
      <c r="P306" s="1">
        <v>33.144189214062216</v>
      </c>
      <c r="Q306" s="1">
        <v>35.041556842867493</v>
      </c>
      <c r="R306" s="1">
        <v>33.220096977572432</v>
      </c>
      <c r="S306" s="1">
        <v>35.573403982565594</v>
      </c>
      <c r="T306" s="1">
        <v>32.74126944154645</v>
      </c>
      <c r="U306" s="1">
        <v>31.828014916186959</v>
      </c>
      <c r="V306" s="1">
        <v>33.037635725753702</v>
      </c>
      <c r="W306" s="1">
        <v>34.892505122526089</v>
      </c>
      <c r="X306" s="1">
        <v>35.070004359660182</v>
      </c>
      <c r="Y306" s="1">
        <v>33.060833539014844</v>
      </c>
    </row>
    <row r="307" spans="1:25" x14ac:dyDescent="0.25">
      <c r="A307" s="1" t="s">
        <v>54</v>
      </c>
      <c r="B307" s="1" t="s">
        <v>20</v>
      </c>
      <c r="C307" s="1"/>
      <c r="D307" s="1" t="s">
        <v>21</v>
      </c>
      <c r="E307" s="1"/>
      <c r="F307" s="1"/>
      <c r="G307" s="1"/>
      <c r="H307" s="1"/>
      <c r="I307" s="1"/>
      <c r="J307" s="1"/>
      <c r="K307" s="1">
        <v>436.90000000000003</v>
      </c>
      <c r="L307" s="1">
        <v>437.59999999999997</v>
      </c>
      <c r="M307" s="1">
        <v>436.4</v>
      </c>
      <c r="N307" s="1">
        <v>448.2369831369831</v>
      </c>
      <c r="O307" s="1">
        <v>445.69638987455943</v>
      </c>
      <c r="P307" s="1">
        <v>439.44418921406225</v>
      </c>
      <c r="Q307" s="1">
        <v>440.64155684286743</v>
      </c>
      <c r="R307" s="1">
        <v>437.22009697757238</v>
      </c>
      <c r="S307" s="1">
        <v>437.87340398256566</v>
      </c>
      <c r="T307" s="1">
        <v>445.94126944154652</v>
      </c>
      <c r="U307" s="1">
        <v>444.92801491618695</v>
      </c>
      <c r="V307" s="1">
        <v>451.03763572575372</v>
      </c>
      <c r="W307" s="1">
        <v>440.19250512252609</v>
      </c>
      <c r="X307" s="1">
        <v>433.97000435966021</v>
      </c>
      <c r="Y307" s="1">
        <v>430.96083353901486</v>
      </c>
    </row>
    <row r="308" spans="1:25" x14ac:dyDescent="0.25">
      <c r="A308" s="1" t="s">
        <v>55</v>
      </c>
      <c r="B308" s="1" t="s">
        <v>4</v>
      </c>
      <c r="C308" s="1"/>
      <c r="D308" s="1" t="s">
        <v>5</v>
      </c>
      <c r="E308" s="1"/>
      <c r="F308" s="1"/>
      <c r="G308" s="1"/>
      <c r="H308" s="1"/>
      <c r="I308" s="1"/>
      <c r="J308" s="1"/>
      <c r="K308" s="1"/>
      <c r="L308" s="1"/>
      <c r="M308" s="1"/>
      <c r="N308" s="1">
        <v>10.3</v>
      </c>
      <c r="O308" s="1">
        <v>8.3000000000000007</v>
      </c>
      <c r="P308" s="1">
        <v>7.9</v>
      </c>
      <c r="Q308" s="1">
        <v>6.5</v>
      </c>
      <c r="R308" s="1">
        <v>7.2</v>
      </c>
      <c r="S308" s="1">
        <v>6.4</v>
      </c>
      <c r="T308" s="1">
        <v>7.4</v>
      </c>
      <c r="U308" s="1">
        <v>6.2</v>
      </c>
      <c r="V308" s="1">
        <v>6</v>
      </c>
      <c r="W308" s="1">
        <v>5.8</v>
      </c>
      <c r="X308" s="1">
        <v>7.5</v>
      </c>
      <c r="Y308" s="1">
        <v>6</v>
      </c>
    </row>
    <row r="309" spans="1:25" x14ac:dyDescent="0.25">
      <c r="A309" s="1" t="s">
        <v>55</v>
      </c>
      <c r="B309" s="1" t="s">
        <v>6</v>
      </c>
      <c r="C309" s="1"/>
      <c r="D309" s="1" t="s">
        <v>7</v>
      </c>
      <c r="E309" s="1"/>
      <c r="F309" s="1"/>
      <c r="G309" s="1"/>
      <c r="H309" s="1"/>
      <c r="I309" s="1"/>
      <c r="J309" s="1"/>
      <c r="K309" s="1"/>
      <c r="L309" s="1"/>
      <c r="M309" s="1"/>
      <c r="N309" s="1">
        <v>66.858156486767925</v>
      </c>
      <c r="O309" s="1">
        <v>62.639025472512721</v>
      </c>
      <c r="P309" s="1">
        <v>64.507610433678749</v>
      </c>
      <c r="Q309" s="1">
        <v>65.160302199446861</v>
      </c>
      <c r="R309" s="1">
        <v>65.292888899483884</v>
      </c>
      <c r="S309" s="1">
        <v>69.479876942494272</v>
      </c>
      <c r="T309" s="1">
        <v>68.44862155388472</v>
      </c>
      <c r="U309" s="1">
        <v>70.567434347060342</v>
      </c>
      <c r="V309" s="1">
        <v>74.289201426102935</v>
      </c>
      <c r="W309" s="1">
        <v>69.929806541466277</v>
      </c>
      <c r="X309" s="1">
        <v>69.053398384925984</v>
      </c>
      <c r="Y309" s="1">
        <v>72.549128252039154</v>
      </c>
    </row>
    <row r="310" spans="1:25" x14ac:dyDescent="0.25">
      <c r="A310" s="1" t="s">
        <v>55</v>
      </c>
      <c r="B310" s="1" t="s">
        <v>8</v>
      </c>
      <c r="C310" s="1"/>
      <c r="D310" s="1" t="s">
        <v>9</v>
      </c>
      <c r="E310" s="1"/>
      <c r="F310" s="1"/>
      <c r="G310" s="1"/>
      <c r="H310" s="1"/>
      <c r="I310" s="1"/>
      <c r="J310" s="1"/>
      <c r="K310" s="1"/>
      <c r="L310" s="1"/>
      <c r="M310" s="1"/>
      <c r="N310" s="1">
        <v>105.02424144493519</v>
      </c>
      <c r="O310" s="1">
        <v>115.19624628226038</v>
      </c>
      <c r="P310" s="1">
        <v>109.56987317978202</v>
      </c>
      <c r="Q310" s="1">
        <v>112.11674668646208</v>
      </c>
      <c r="R310" s="1">
        <v>116.3419883905265</v>
      </c>
      <c r="S310" s="1">
        <v>110.62042281296837</v>
      </c>
      <c r="T310" s="1">
        <v>113.39749373433584</v>
      </c>
      <c r="U310" s="1">
        <v>114.69831506680278</v>
      </c>
      <c r="V310" s="1">
        <v>119.133275006015</v>
      </c>
      <c r="W310" s="1">
        <v>122.79474245424674</v>
      </c>
      <c r="X310" s="1">
        <v>125.43982329700864</v>
      </c>
      <c r="Y310" s="1">
        <v>127.00302743201891</v>
      </c>
    </row>
    <row r="311" spans="1:25" x14ac:dyDescent="0.25">
      <c r="A311" s="1" t="s">
        <v>55</v>
      </c>
      <c r="B311" s="1" t="s">
        <v>10</v>
      </c>
      <c r="C311" s="1"/>
      <c r="D311" s="1" t="s">
        <v>11</v>
      </c>
      <c r="E311" s="1"/>
      <c r="F311" s="1"/>
      <c r="G311" s="1"/>
      <c r="H311" s="1"/>
      <c r="I311" s="1"/>
      <c r="J311" s="1"/>
      <c r="K311" s="1"/>
      <c r="L311" s="1"/>
      <c r="M311" s="1"/>
      <c r="N311" s="1">
        <v>18.61760206829689</v>
      </c>
      <c r="O311" s="1">
        <v>17.864728245226903</v>
      </c>
      <c r="P311" s="1">
        <v>17.72251638653923</v>
      </c>
      <c r="Q311" s="1">
        <v>18.322951114091069</v>
      </c>
      <c r="R311" s="1">
        <v>18.76512270998963</v>
      </c>
      <c r="S311" s="1">
        <v>18.39970024453735</v>
      </c>
      <c r="T311" s="1">
        <v>18.55388471177945</v>
      </c>
      <c r="U311" s="1">
        <v>19.234250586136884</v>
      </c>
      <c r="V311" s="1">
        <v>20.077523567882061</v>
      </c>
      <c r="W311" s="1">
        <v>18.87545100428699</v>
      </c>
      <c r="X311" s="1">
        <v>18.606778318065384</v>
      </c>
      <c r="Y311" s="1">
        <v>19.847844315941934</v>
      </c>
    </row>
    <row r="312" spans="1:25" x14ac:dyDescent="0.25">
      <c r="A312" s="1" t="s">
        <v>55</v>
      </c>
      <c r="B312" s="1" t="s">
        <v>12</v>
      </c>
      <c r="C312" s="1"/>
      <c r="D312" s="1" t="s">
        <v>13</v>
      </c>
      <c r="E312" s="1"/>
      <c r="F312" s="1"/>
      <c r="G312" s="1"/>
      <c r="H312" s="1"/>
      <c r="I312" s="1"/>
      <c r="J312" s="1"/>
      <c r="K312" s="1"/>
      <c r="L312" s="1"/>
      <c r="M312" s="1"/>
      <c r="N312" s="1">
        <v>36.24935696461705</v>
      </c>
      <c r="O312" s="1">
        <v>36.228195323763558</v>
      </c>
      <c r="P312" s="1">
        <v>34.903146261153189</v>
      </c>
      <c r="Q312" s="1">
        <v>32.446402020490048</v>
      </c>
      <c r="R312" s="1">
        <v>33.23673457117949</v>
      </c>
      <c r="S312" s="1">
        <v>33.810510606120907</v>
      </c>
      <c r="T312" s="1">
        <v>33.796192828716499</v>
      </c>
      <c r="U312" s="1">
        <v>33.431063726677976</v>
      </c>
      <c r="V312" s="1">
        <v>34.237819199909808</v>
      </c>
      <c r="W312" s="1">
        <v>33.709532758973594</v>
      </c>
      <c r="X312" s="1">
        <v>35.605096709139239</v>
      </c>
      <c r="Y312" s="1">
        <v>36.618999937080346</v>
      </c>
    </row>
    <row r="313" spans="1:25" x14ac:dyDescent="0.25">
      <c r="A313" s="1" t="s">
        <v>55</v>
      </c>
      <c r="B313" s="1" t="s">
        <v>14</v>
      </c>
      <c r="C313" s="1"/>
      <c r="D313" s="1" t="s">
        <v>15</v>
      </c>
      <c r="E313" s="1"/>
      <c r="F313" s="1"/>
      <c r="G313" s="1"/>
      <c r="H313" s="1"/>
      <c r="I313" s="1"/>
      <c r="J313" s="1"/>
      <c r="K313" s="1"/>
      <c r="L313" s="1"/>
      <c r="M313" s="1"/>
      <c r="N313" s="1">
        <v>56.819041525369499</v>
      </c>
      <c r="O313" s="1">
        <v>58.650861906851375</v>
      </c>
      <c r="P313" s="1">
        <v>57.353943473247959</v>
      </c>
      <c r="Q313" s="1">
        <v>55.688504389270214</v>
      </c>
      <c r="R313" s="1">
        <v>58.046265919817223</v>
      </c>
      <c r="S313" s="1">
        <v>58.184622119632273</v>
      </c>
      <c r="T313" s="1">
        <v>59.209276794291213</v>
      </c>
      <c r="U313" s="1">
        <v>60.988030046038283</v>
      </c>
      <c r="V313" s="1">
        <v>61.819016704560404</v>
      </c>
      <c r="W313" s="1">
        <v>62.302971660371036</v>
      </c>
      <c r="X313" s="1">
        <v>66.174864790539928</v>
      </c>
      <c r="Y313" s="1">
        <v>69.338218295236985</v>
      </c>
    </row>
    <row r="314" spans="1:25" x14ac:dyDescent="0.25">
      <c r="A314" s="1" t="s">
        <v>55</v>
      </c>
      <c r="B314" s="1" t="s">
        <v>16</v>
      </c>
      <c r="C314" s="1"/>
      <c r="D314" s="1" t="s">
        <v>17</v>
      </c>
      <c r="E314" s="1"/>
      <c r="F314" s="1"/>
      <c r="G314" s="1"/>
      <c r="H314" s="1"/>
      <c r="I314" s="1"/>
      <c r="J314" s="1"/>
      <c r="K314" s="1"/>
      <c r="L314" s="1"/>
      <c r="M314" s="1"/>
      <c r="N314" s="1">
        <v>30.531601510013434</v>
      </c>
      <c r="O314" s="1">
        <v>30.720942769385065</v>
      </c>
      <c r="P314" s="1">
        <v>29.142910265598871</v>
      </c>
      <c r="Q314" s="1">
        <v>28.365093590239727</v>
      </c>
      <c r="R314" s="1">
        <v>29.516999509003274</v>
      </c>
      <c r="S314" s="1">
        <v>30.604867274246828</v>
      </c>
      <c r="T314" s="1">
        <v>30.994530376992298</v>
      </c>
      <c r="U314" s="1">
        <v>31.580906227283741</v>
      </c>
      <c r="V314" s="1">
        <v>31.443164095529795</v>
      </c>
      <c r="W314" s="1">
        <v>31.987495580655363</v>
      </c>
      <c r="X314" s="1">
        <v>34.22003850032084</v>
      </c>
      <c r="Y314" s="1">
        <v>35.642781767682678</v>
      </c>
    </row>
    <row r="315" spans="1:25" x14ac:dyDescent="0.25">
      <c r="A315" s="1" t="s">
        <v>55</v>
      </c>
      <c r="B315" s="1" t="s">
        <v>18</v>
      </c>
      <c r="C315" s="1"/>
      <c r="D315" s="1" t="s">
        <v>19</v>
      </c>
      <c r="E315" s="1"/>
      <c r="F315" s="1"/>
      <c r="G315" s="1"/>
      <c r="H315" s="1"/>
      <c r="I315" s="1"/>
      <c r="J315" s="1"/>
      <c r="K315" s="1"/>
      <c r="L315" s="1"/>
      <c r="M315" s="1"/>
      <c r="N315" s="1">
        <v>24.953349503349504</v>
      </c>
      <c r="O315" s="1">
        <v>24.744880908583838</v>
      </c>
      <c r="P315" s="1">
        <v>25.435269648444692</v>
      </c>
      <c r="Q315" s="1">
        <v>26.674199855177406</v>
      </c>
      <c r="R315" s="1">
        <v>25.319766098758301</v>
      </c>
      <c r="S315" s="1">
        <v>25.248602683531324</v>
      </c>
      <c r="T315" s="1">
        <v>26.275066853737215</v>
      </c>
      <c r="U315" s="1">
        <v>25.505662358350531</v>
      </c>
      <c r="V315" s="1">
        <v>26.710364512100853</v>
      </c>
      <c r="W315" s="1">
        <v>27.453887790029729</v>
      </c>
      <c r="X315" s="1">
        <v>28.735165961658556</v>
      </c>
      <c r="Y315" s="1">
        <v>27.43513040207797</v>
      </c>
    </row>
    <row r="316" spans="1:25" x14ac:dyDescent="0.25">
      <c r="A316" s="1" t="s">
        <v>55</v>
      </c>
      <c r="B316" s="1" t="s">
        <v>20</v>
      </c>
      <c r="C316" s="1"/>
      <c r="D316" s="1" t="s">
        <v>21</v>
      </c>
      <c r="E316" s="1"/>
      <c r="F316" s="1"/>
      <c r="G316" s="1"/>
      <c r="H316" s="1"/>
      <c r="I316" s="1"/>
      <c r="J316" s="1"/>
      <c r="K316" s="1">
        <v>317.59999999999997</v>
      </c>
      <c r="L316" s="1">
        <v>331.8</v>
      </c>
      <c r="M316" s="1">
        <v>329.59999999999997</v>
      </c>
      <c r="N316" s="1">
        <v>349.35334950334953</v>
      </c>
      <c r="O316" s="1">
        <v>354.34488090858383</v>
      </c>
      <c r="P316" s="1">
        <v>346.53526964844474</v>
      </c>
      <c r="Q316" s="1">
        <v>345.27419985517736</v>
      </c>
      <c r="R316" s="1">
        <v>353.71976609875827</v>
      </c>
      <c r="S316" s="1">
        <v>352.74860268353132</v>
      </c>
      <c r="T316" s="1">
        <v>358.07506685373727</v>
      </c>
      <c r="U316" s="1">
        <v>362.20566235835054</v>
      </c>
      <c r="V316" s="1">
        <v>373.71036451210085</v>
      </c>
      <c r="W316" s="1">
        <v>372.85388779002977</v>
      </c>
      <c r="X316" s="1">
        <v>385.33516596165856</v>
      </c>
      <c r="Y316" s="1">
        <v>394.4351304020779</v>
      </c>
    </row>
    <row r="317" spans="1:25" x14ac:dyDescent="0.25">
      <c r="A317" s="1" t="s">
        <v>56</v>
      </c>
      <c r="B317" s="1" t="s">
        <v>4</v>
      </c>
      <c r="C317" s="1"/>
      <c r="D317" s="1" t="s">
        <v>5</v>
      </c>
      <c r="E317" s="1"/>
      <c r="F317" s="1"/>
      <c r="G317" s="1"/>
      <c r="H317" s="1"/>
      <c r="I317" s="1"/>
      <c r="J317" s="1"/>
      <c r="K317" s="1"/>
      <c r="L317" s="1"/>
      <c r="M317" s="1"/>
      <c r="N317" s="1">
        <v>26.3</v>
      </c>
      <c r="O317" s="1">
        <v>26.1</v>
      </c>
      <c r="P317" s="1">
        <v>24</v>
      </c>
      <c r="Q317" s="1">
        <v>23.3</v>
      </c>
      <c r="R317" s="1">
        <v>21.3</v>
      </c>
      <c r="S317" s="1">
        <v>17.8</v>
      </c>
      <c r="T317" s="1">
        <v>16.2</v>
      </c>
      <c r="U317" s="1">
        <v>16.899999999999999</v>
      </c>
      <c r="V317" s="1">
        <v>20.399999999999999</v>
      </c>
      <c r="W317" s="1">
        <v>20.100000000000001</v>
      </c>
      <c r="X317" s="1">
        <v>18.8</v>
      </c>
      <c r="Y317" s="1">
        <v>17.7</v>
      </c>
    </row>
    <row r="318" spans="1:25" x14ac:dyDescent="0.25">
      <c r="A318" s="1" t="s">
        <v>56</v>
      </c>
      <c r="B318" s="1" t="s">
        <v>6</v>
      </c>
      <c r="C318" s="1"/>
      <c r="D318" s="1" t="s">
        <v>7</v>
      </c>
      <c r="E318" s="1"/>
      <c r="F318" s="1"/>
      <c r="G318" s="1"/>
      <c r="H318" s="1"/>
      <c r="I318" s="1"/>
      <c r="J318" s="1"/>
      <c r="K318" s="1"/>
      <c r="L318" s="1"/>
      <c r="M318" s="1"/>
      <c r="N318" s="1">
        <v>150.98188085748143</v>
      </c>
      <c r="O318" s="1">
        <v>150.94477357766479</v>
      </c>
      <c r="P318" s="1">
        <v>147.39310605783194</v>
      </c>
      <c r="Q318" s="1">
        <v>147.89673854479713</v>
      </c>
      <c r="R318" s="1">
        <v>143.52288043672598</v>
      </c>
      <c r="S318" s="1">
        <v>160.99604908777422</v>
      </c>
      <c r="T318" s="1">
        <v>154.98502364508556</v>
      </c>
      <c r="U318" s="1">
        <v>151.20710319374487</v>
      </c>
      <c r="V318" s="1">
        <v>148.88768345764342</v>
      </c>
      <c r="W318" s="1">
        <v>142.01035405740649</v>
      </c>
      <c r="X318" s="1">
        <v>139.76113728129206</v>
      </c>
      <c r="Y318" s="1">
        <v>142.48113191109366</v>
      </c>
    </row>
    <row r="319" spans="1:25" x14ac:dyDescent="0.25">
      <c r="A319" s="1" t="s">
        <v>56</v>
      </c>
      <c r="B319" s="1" t="s">
        <v>8</v>
      </c>
      <c r="C319" s="1"/>
      <c r="D319" s="1" t="s">
        <v>9</v>
      </c>
      <c r="E319" s="1"/>
      <c r="F319" s="1"/>
      <c r="G319" s="1"/>
      <c r="H319" s="1"/>
      <c r="I319" s="1"/>
      <c r="J319" s="1"/>
      <c r="K319" s="1"/>
      <c r="L319" s="1"/>
      <c r="M319" s="1"/>
      <c r="N319" s="1">
        <v>187.57507271356241</v>
      </c>
      <c r="O319" s="1">
        <v>194.80558860212989</v>
      </c>
      <c r="P319" s="1">
        <v>202.61280774347898</v>
      </c>
      <c r="Q319" s="1">
        <v>210.21498425545673</v>
      </c>
      <c r="R319" s="1">
        <v>204.92876145750148</v>
      </c>
      <c r="S319" s="1">
        <v>188.86888628449728</v>
      </c>
      <c r="T319" s="1">
        <v>186.40427993059569</v>
      </c>
      <c r="U319" s="1">
        <v>189.87905163613519</v>
      </c>
      <c r="V319" s="1">
        <v>199.87368271397014</v>
      </c>
      <c r="W319" s="1">
        <v>192.45821600330771</v>
      </c>
      <c r="X319" s="1">
        <v>188.37953588329788</v>
      </c>
      <c r="Y319" s="1">
        <v>206.13916712949353</v>
      </c>
    </row>
    <row r="320" spans="1:25" x14ac:dyDescent="0.25">
      <c r="A320" s="1" t="s">
        <v>56</v>
      </c>
      <c r="B320" s="1" t="s">
        <v>10</v>
      </c>
      <c r="C320" s="1"/>
      <c r="D320" s="1" t="s">
        <v>11</v>
      </c>
      <c r="E320" s="1"/>
      <c r="F320" s="1"/>
      <c r="G320" s="1"/>
      <c r="H320" s="1"/>
      <c r="I320" s="1"/>
      <c r="J320" s="1"/>
      <c r="K320" s="1"/>
      <c r="L320" s="1"/>
      <c r="M320" s="1"/>
      <c r="N320" s="1">
        <v>42.04304642895616</v>
      </c>
      <c r="O320" s="1">
        <v>43.049637820205319</v>
      </c>
      <c r="P320" s="1">
        <v>40.494086198689068</v>
      </c>
      <c r="Q320" s="1">
        <v>41.588277199746173</v>
      </c>
      <c r="R320" s="1">
        <v>41.248358105772553</v>
      </c>
      <c r="S320" s="1">
        <v>42.635064627728497</v>
      </c>
      <c r="T320" s="1">
        <v>42.010696424318716</v>
      </c>
      <c r="U320" s="1">
        <v>41.213845170119924</v>
      </c>
      <c r="V320" s="1">
        <v>40.238633828386448</v>
      </c>
      <c r="W320" s="1">
        <v>38.331429939285798</v>
      </c>
      <c r="X320" s="1">
        <v>37.659326835410056</v>
      </c>
      <c r="Y320" s="1">
        <v>38.97970095941281</v>
      </c>
    </row>
    <row r="321" spans="1:25" x14ac:dyDescent="0.25">
      <c r="A321" s="1" t="s">
        <v>56</v>
      </c>
      <c r="B321" s="1" t="s">
        <v>12</v>
      </c>
      <c r="C321" s="1"/>
      <c r="D321" s="1" t="s">
        <v>13</v>
      </c>
      <c r="E321" s="1"/>
      <c r="F321" s="1"/>
      <c r="G321" s="1"/>
      <c r="H321" s="1"/>
      <c r="I321" s="1"/>
      <c r="J321" s="1"/>
      <c r="K321" s="1"/>
      <c r="L321" s="1"/>
      <c r="M321" s="1"/>
      <c r="N321" s="1">
        <v>79.332128308486347</v>
      </c>
      <c r="O321" s="1">
        <v>82.782580078982022</v>
      </c>
      <c r="P321" s="1">
        <v>80.271486294184257</v>
      </c>
      <c r="Q321" s="1">
        <v>76.590219361671785</v>
      </c>
      <c r="R321" s="1">
        <v>75.938234616271032</v>
      </c>
      <c r="S321" s="1">
        <v>76.721729613563099</v>
      </c>
      <c r="T321" s="1">
        <v>75.00574408437727</v>
      </c>
      <c r="U321" s="1">
        <v>75.193360794766178</v>
      </c>
      <c r="V321" s="1">
        <v>75.645440538153665</v>
      </c>
      <c r="W321" s="1">
        <v>74.134636497273959</v>
      </c>
      <c r="X321" s="1">
        <v>73.016628471903928</v>
      </c>
      <c r="Y321" s="1">
        <v>72.410451852983741</v>
      </c>
    </row>
    <row r="322" spans="1:25" x14ac:dyDescent="0.25">
      <c r="A322" s="1" t="s">
        <v>56</v>
      </c>
      <c r="B322" s="1" t="s">
        <v>14</v>
      </c>
      <c r="C322" s="1"/>
      <c r="D322" s="1" t="s">
        <v>15</v>
      </c>
      <c r="E322" s="1"/>
      <c r="F322" s="1"/>
      <c r="G322" s="1"/>
      <c r="H322" s="1"/>
      <c r="I322" s="1"/>
      <c r="J322" s="1"/>
      <c r="K322" s="1"/>
      <c r="L322" s="1"/>
      <c r="M322" s="1"/>
      <c r="N322" s="1">
        <v>124.34911595964766</v>
      </c>
      <c r="O322" s="1">
        <v>134.01908731899957</v>
      </c>
      <c r="P322" s="1">
        <v>131.90462123336761</v>
      </c>
      <c r="Q322" s="1">
        <v>131.45355113347046</v>
      </c>
      <c r="R322" s="1">
        <v>132.62226319428439</v>
      </c>
      <c r="S322" s="1">
        <v>132.0306841246468</v>
      </c>
      <c r="T322" s="1">
        <v>131.4063949499108</v>
      </c>
      <c r="U322" s="1">
        <v>137.17466440513689</v>
      </c>
      <c r="V322" s="1">
        <v>136.5836627896052</v>
      </c>
      <c r="W322" s="1">
        <v>137.01786345620661</v>
      </c>
      <c r="X322" s="1">
        <v>135.7071308094234</v>
      </c>
      <c r="Y322" s="1">
        <v>137.10947120527089</v>
      </c>
    </row>
    <row r="323" spans="1:25" x14ac:dyDescent="0.25">
      <c r="A323" s="1" t="s">
        <v>56</v>
      </c>
      <c r="B323" s="1" t="s">
        <v>16</v>
      </c>
      <c r="C323" s="1"/>
      <c r="D323" s="1" t="s">
        <v>17</v>
      </c>
      <c r="E323" s="1"/>
      <c r="F323" s="1"/>
      <c r="G323" s="1"/>
      <c r="H323" s="1"/>
      <c r="I323" s="1"/>
      <c r="J323" s="1"/>
      <c r="K323" s="1"/>
      <c r="L323" s="1"/>
      <c r="M323" s="1"/>
      <c r="N323" s="1">
        <v>66.818755731865977</v>
      </c>
      <c r="O323" s="1">
        <v>70.198332602018425</v>
      </c>
      <c r="P323" s="1">
        <v>67.023892472448139</v>
      </c>
      <c r="Q323" s="1">
        <v>66.956229504857717</v>
      </c>
      <c r="R323" s="1">
        <v>67.439502189444568</v>
      </c>
      <c r="S323" s="1">
        <v>69.447586261790107</v>
      </c>
      <c r="T323" s="1">
        <v>68.787860965711928</v>
      </c>
      <c r="U323" s="1">
        <v>71.031974800096918</v>
      </c>
      <c r="V323" s="1">
        <v>69.470896672241125</v>
      </c>
      <c r="W323" s="1">
        <v>70.347500046519414</v>
      </c>
      <c r="X323" s="1">
        <v>70.176240718672645</v>
      </c>
      <c r="Y323" s="1">
        <v>70.480076941745409</v>
      </c>
    </row>
    <row r="324" spans="1:25" x14ac:dyDescent="0.25">
      <c r="A324" s="1" t="s">
        <v>56</v>
      </c>
      <c r="B324" s="1" t="s">
        <v>18</v>
      </c>
      <c r="C324" s="1"/>
      <c r="D324" s="1" t="s">
        <v>19</v>
      </c>
      <c r="E324" s="1"/>
      <c r="F324" s="1"/>
      <c r="G324" s="1"/>
      <c r="H324" s="1"/>
      <c r="I324" s="1"/>
      <c r="J324" s="1"/>
      <c r="K324" s="1"/>
      <c r="L324" s="1"/>
      <c r="M324" s="1"/>
      <c r="N324" s="1">
        <v>87.40458535458535</v>
      </c>
      <c r="O324" s="1">
        <v>62.22037786454316</v>
      </c>
      <c r="P324" s="1">
        <v>56.653929688937971</v>
      </c>
      <c r="Q324" s="1">
        <v>63.772235095341543</v>
      </c>
      <c r="R324" s="1">
        <v>60.082210751756669</v>
      </c>
      <c r="S324" s="1">
        <v>64.719562430561496</v>
      </c>
      <c r="T324" s="1">
        <v>56.717873631447041</v>
      </c>
      <c r="U324" s="1">
        <v>61.189507983056366</v>
      </c>
      <c r="V324" s="1">
        <v>53.445775108521133</v>
      </c>
      <c r="W324" s="1">
        <v>54.214295697078093</v>
      </c>
      <c r="X324" s="1">
        <v>53.041901047496737</v>
      </c>
      <c r="Y324" s="1">
        <v>55.307016677832237</v>
      </c>
    </row>
    <row r="325" spans="1:25" x14ac:dyDescent="0.25">
      <c r="A325" s="1" t="s">
        <v>56</v>
      </c>
      <c r="B325" s="1" t="s">
        <v>20</v>
      </c>
      <c r="C325" s="1"/>
      <c r="D325" s="1" t="s">
        <v>21</v>
      </c>
      <c r="E325" s="1">
        <v>728.5</v>
      </c>
      <c r="F325" s="1">
        <v>712.6</v>
      </c>
      <c r="G325" s="1">
        <v>723.2</v>
      </c>
      <c r="H325" s="1">
        <v>718.2</v>
      </c>
      <c r="I325" s="1">
        <v>716.5</v>
      </c>
      <c r="J325" s="1">
        <v>706.3</v>
      </c>
      <c r="K325" s="1">
        <v>737.8</v>
      </c>
      <c r="L325" s="1">
        <v>762.80000000000007</v>
      </c>
      <c r="M325" s="1">
        <v>768.09999999999991</v>
      </c>
      <c r="N325" s="1">
        <v>764.80458535458536</v>
      </c>
      <c r="O325" s="1">
        <v>764.12037786454323</v>
      </c>
      <c r="P325" s="1">
        <v>750.35392968893791</v>
      </c>
      <c r="Q325" s="1">
        <v>761.77223509534156</v>
      </c>
      <c r="R325" s="1">
        <v>747.08221075175663</v>
      </c>
      <c r="S325" s="1">
        <v>753.2195624305615</v>
      </c>
      <c r="T325" s="1">
        <v>731.51787363144706</v>
      </c>
      <c r="U325" s="1">
        <v>743.78950798305641</v>
      </c>
      <c r="V325" s="1">
        <v>744.54577510852118</v>
      </c>
      <c r="W325" s="1">
        <v>728.61429569707798</v>
      </c>
      <c r="X325" s="1">
        <v>716.54190104749659</v>
      </c>
      <c r="Y325" s="1">
        <v>740.60701667783235</v>
      </c>
    </row>
    <row r="326" spans="1:25" x14ac:dyDescent="0.25">
      <c r="A326" s="1" t="s">
        <v>57</v>
      </c>
      <c r="B326" s="1" t="s">
        <v>4</v>
      </c>
      <c r="C326" s="1"/>
      <c r="D326" s="1" t="s">
        <v>5</v>
      </c>
      <c r="E326" s="1"/>
      <c r="F326" s="1"/>
      <c r="G326" s="1"/>
      <c r="H326" s="1"/>
      <c r="I326" s="1"/>
      <c r="J326" s="1"/>
      <c r="K326" s="1"/>
      <c r="L326" s="1"/>
      <c r="M326" s="1"/>
      <c r="N326" s="1">
        <v>29.8</v>
      </c>
      <c r="O326" s="1">
        <v>26.8</v>
      </c>
      <c r="P326" s="1">
        <v>29.7</v>
      </c>
      <c r="Q326" s="1">
        <v>33.299999999999997</v>
      </c>
      <c r="R326" s="1">
        <v>31.8</v>
      </c>
      <c r="S326" s="1">
        <v>31.3</v>
      </c>
      <c r="T326" s="1">
        <v>27.5</v>
      </c>
      <c r="U326" s="1">
        <v>27.5</v>
      </c>
      <c r="V326" s="1">
        <v>24.4</v>
      </c>
      <c r="W326" s="1">
        <v>25.7</v>
      </c>
      <c r="X326" s="1">
        <v>23</v>
      </c>
      <c r="Y326" s="1">
        <v>26.1</v>
      </c>
    </row>
    <row r="327" spans="1:25" x14ac:dyDescent="0.25">
      <c r="A327" s="1" t="s">
        <v>57</v>
      </c>
      <c r="B327" s="1" t="s">
        <v>6</v>
      </c>
      <c r="C327" s="1"/>
      <c r="D327" s="1" t="s">
        <v>7</v>
      </c>
      <c r="E327" s="1"/>
      <c r="F327" s="1"/>
      <c r="G327" s="1"/>
      <c r="H327" s="1"/>
      <c r="I327" s="1"/>
      <c r="J327" s="1"/>
      <c r="K327" s="1"/>
      <c r="L327" s="1"/>
      <c r="M327" s="1"/>
      <c r="N327" s="1">
        <v>197.02339521466959</v>
      </c>
      <c r="O327" s="1">
        <v>197.38931929386933</v>
      </c>
      <c r="P327" s="1">
        <v>189.51423218230863</v>
      </c>
      <c r="Q327" s="1">
        <v>190.88784018390587</v>
      </c>
      <c r="R327" s="1">
        <v>190.95892344183937</v>
      </c>
      <c r="S327" s="1">
        <v>203.00858923359513</v>
      </c>
      <c r="T327" s="1">
        <v>205.71753138502368</v>
      </c>
      <c r="U327" s="1">
        <v>206.2027394186868</v>
      </c>
      <c r="V327" s="1">
        <v>209.50668212340602</v>
      </c>
      <c r="W327" s="1">
        <v>208.43752529758666</v>
      </c>
      <c r="X327" s="1">
        <v>216.28970390309556</v>
      </c>
      <c r="Y327" s="1">
        <v>210.3437812408115</v>
      </c>
    </row>
    <row r="328" spans="1:25" x14ac:dyDescent="0.25">
      <c r="A328" s="1" t="s">
        <v>57</v>
      </c>
      <c r="B328" s="1" t="s">
        <v>8</v>
      </c>
      <c r="C328" s="1"/>
      <c r="D328" s="1" t="s">
        <v>9</v>
      </c>
      <c r="E328" s="1"/>
      <c r="F328" s="1"/>
      <c r="G328" s="1"/>
      <c r="H328" s="1"/>
      <c r="I328" s="1"/>
      <c r="J328" s="1"/>
      <c r="K328" s="1"/>
      <c r="L328" s="1"/>
      <c r="M328" s="1"/>
      <c r="N328" s="1">
        <v>298.41264557674123</v>
      </c>
      <c r="O328" s="1">
        <v>290.01500047970831</v>
      </c>
      <c r="P328" s="1">
        <v>285.61952225761956</v>
      </c>
      <c r="Q328" s="1">
        <v>289.73486787753973</v>
      </c>
      <c r="R328" s="1">
        <v>303.55963860447935</v>
      </c>
      <c r="S328" s="1">
        <v>293.23056153438733</v>
      </c>
      <c r="T328" s="1">
        <v>292.12006940427989</v>
      </c>
      <c r="U328" s="1">
        <v>288.89350033092899</v>
      </c>
      <c r="V328" s="1">
        <v>303.67169229423217</v>
      </c>
      <c r="W328" s="1">
        <v>308.70102496028551</v>
      </c>
      <c r="X328" s="1">
        <v>311.42997004298184</v>
      </c>
      <c r="Y328" s="1">
        <v>304.7107909438401</v>
      </c>
    </row>
    <row r="329" spans="1:25" x14ac:dyDescent="0.25">
      <c r="A329" s="1" t="s">
        <v>57</v>
      </c>
      <c r="B329" s="1" t="s">
        <v>10</v>
      </c>
      <c r="C329" s="1"/>
      <c r="D329" s="1" t="s">
        <v>11</v>
      </c>
      <c r="E329" s="1"/>
      <c r="F329" s="1"/>
      <c r="G329" s="1"/>
      <c r="H329" s="1"/>
      <c r="I329" s="1"/>
      <c r="J329" s="1"/>
      <c r="K329" s="1"/>
      <c r="L329" s="1"/>
      <c r="M329" s="1"/>
      <c r="N329" s="1">
        <v>54.863959208589186</v>
      </c>
      <c r="O329" s="1">
        <v>56.295680226422341</v>
      </c>
      <c r="P329" s="1">
        <v>52.066245560071764</v>
      </c>
      <c r="Q329" s="1">
        <v>53.677291938554376</v>
      </c>
      <c r="R329" s="1">
        <v>54.881437953681292</v>
      </c>
      <c r="S329" s="1">
        <v>53.760849232017478</v>
      </c>
      <c r="T329" s="1">
        <v>55.762399210696429</v>
      </c>
      <c r="U329" s="1">
        <v>56.203760250384221</v>
      </c>
      <c r="V329" s="1">
        <v>56.621625582361816</v>
      </c>
      <c r="W329" s="1">
        <v>56.26144974212783</v>
      </c>
      <c r="X329" s="1">
        <v>58.280326053922629</v>
      </c>
      <c r="Y329" s="1">
        <v>57.545427815348425</v>
      </c>
    </row>
    <row r="330" spans="1:25" x14ac:dyDescent="0.25">
      <c r="A330" s="1" t="s">
        <v>57</v>
      </c>
      <c r="B330" s="1" t="s">
        <v>12</v>
      </c>
      <c r="C330" s="1"/>
      <c r="D330" s="1" t="s">
        <v>13</v>
      </c>
      <c r="E330" s="1"/>
      <c r="F330" s="1"/>
      <c r="G330" s="1"/>
      <c r="H330" s="1"/>
      <c r="I330" s="1"/>
      <c r="J330" s="1"/>
      <c r="K330" s="1"/>
      <c r="L330" s="1"/>
      <c r="M330" s="1"/>
      <c r="N330" s="1">
        <v>106.81242561904149</v>
      </c>
      <c r="O330" s="1">
        <v>106.31936939760548</v>
      </c>
      <c r="P330" s="1">
        <v>106.29071806217736</v>
      </c>
      <c r="Q330" s="1">
        <v>105.72235370796585</v>
      </c>
      <c r="R330" s="1">
        <v>106.61618084711965</v>
      </c>
      <c r="S330" s="1">
        <v>102.83800493493055</v>
      </c>
      <c r="T330" s="1">
        <v>102.94211315650179</v>
      </c>
      <c r="U330" s="1">
        <v>103.79549309425734</v>
      </c>
      <c r="V330" s="1">
        <v>108.75542569383116</v>
      </c>
      <c r="W330" s="1">
        <v>108.87125658249752</v>
      </c>
      <c r="X330" s="1">
        <v>110.76850307085893</v>
      </c>
      <c r="Y330" s="1">
        <v>113.21891364727244</v>
      </c>
    </row>
    <row r="331" spans="1:25" x14ac:dyDescent="0.25">
      <c r="A331" s="1" t="s">
        <v>57</v>
      </c>
      <c r="B331" s="1" t="s">
        <v>14</v>
      </c>
      <c r="C331" s="1"/>
      <c r="D331" s="1" t="s">
        <v>15</v>
      </c>
      <c r="E331" s="1"/>
      <c r="F331" s="1"/>
      <c r="G331" s="1"/>
      <c r="H331" s="1"/>
      <c r="I331" s="1"/>
      <c r="J331" s="1"/>
      <c r="K331" s="1"/>
      <c r="L331" s="1"/>
      <c r="M331" s="1"/>
      <c r="N331" s="1">
        <v>167.42309808688975</v>
      </c>
      <c r="O331" s="1">
        <v>172.12346894001132</v>
      </c>
      <c r="P331" s="1">
        <v>174.66023807297998</v>
      </c>
      <c r="Q331" s="1">
        <v>181.4537018555105</v>
      </c>
      <c r="R331" s="1">
        <v>186.19973546298985</v>
      </c>
      <c r="S331" s="1">
        <v>176.97427070481953</v>
      </c>
      <c r="T331" s="1">
        <v>180.34954713874023</v>
      </c>
      <c r="U331" s="1">
        <v>189.3533123334141</v>
      </c>
      <c r="V331" s="1">
        <v>196.36628835566245</v>
      </c>
      <c r="W331" s="1">
        <v>201.21912878435458</v>
      </c>
      <c r="X331" s="1">
        <v>205.8719506829224</v>
      </c>
      <c r="Y331" s="1">
        <v>214.38045176309856</v>
      </c>
    </row>
    <row r="332" spans="1:25" x14ac:dyDescent="0.25">
      <c r="A332" s="1" t="s">
        <v>57</v>
      </c>
      <c r="B332" s="1" t="s">
        <v>16</v>
      </c>
      <c r="C332" s="1"/>
      <c r="D332" s="1" t="s">
        <v>17</v>
      </c>
      <c r="E332" s="1"/>
      <c r="F332" s="1"/>
      <c r="G332" s="1"/>
      <c r="H332" s="1"/>
      <c r="I332" s="1"/>
      <c r="J332" s="1"/>
      <c r="K332" s="1"/>
      <c r="L332" s="1"/>
      <c r="M332" s="1"/>
      <c r="N332" s="1">
        <v>89.964476294068703</v>
      </c>
      <c r="O332" s="1">
        <v>90.15716166238326</v>
      </c>
      <c r="P332" s="1">
        <v>88.74904386484269</v>
      </c>
      <c r="Q332" s="1">
        <v>92.423944436523612</v>
      </c>
      <c r="R332" s="1">
        <v>94.684083689890471</v>
      </c>
      <c r="S332" s="1">
        <v>93.087724360249936</v>
      </c>
      <c r="T332" s="1">
        <v>94.408339704757978</v>
      </c>
      <c r="U332" s="1">
        <v>98.051194572328555</v>
      </c>
      <c r="V332" s="1">
        <v>99.87828595050641</v>
      </c>
      <c r="W332" s="1">
        <v>103.30961463314786</v>
      </c>
      <c r="X332" s="1">
        <v>106.45954624621872</v>
      </c>
      <c r="Y332" s="1">
        <v>110.20063458962906</v>
      </c>
    </row>
    <row r="333" spans="1:25" x14ac:dyDescent="0.25">
      <c r="A333" s="1" t="s">
        <v>57</v>
      </c>
      <c r="B333" s="1" t="s">
        <v>18</v>
      </c>
      <c r="C333" s="1"/>
      <c r="D333" s="1" t="s">
        <v>19</v>
      </c>
      <c r="E333" s="1"/>
      <c r="F333" s="1"/>
      <c r="G333" s="1"/>
      <c r="H333" s="1"/>
      <c r="I333" s="1"/>
      <c r="J333" s="1"/>
      <c r="K333" s="1"/>
      <c r="L333" s="1"/>
      <c r="M333" s="1"/>
      <c r="N333" s="1">
        <v>78.442157542157545</v>
      </c>
      <c r="O333" s="1">
        <v>66.806113003334801</v>
      </c>
      <c r="P333" s="1">
        <v>68.969228787042141</v>
      </c>
      <c r="Q333" s="1">
        <v>70.152044412261645</v>
      </c>
      <c r="R333" s="1">
        <v>67.10846327846761</v>
      </c>
      <c r="S333" s="1">
        <v>74.832450217930102</v>
      </c>
      <c r="T333" s="1">
        <v>73.890814356465327</v>
      </c>
      <c r="U333" s="1">
        <v>74.918648854132726</v>
      </c>
      <c r="V333" s="1">
        <v>68.641352203127781</v>
      </c>
      <c r="W333" s="1">
        <v>73.736988783740571</v>
      </c>
      <c r="X333" s="1">
        <v>68.612050336400799</v>
      </c>
      <c r="Y333" s="1">
        <v>72.03117308980643</v>
      </c>
    </row>
    <row r="334" spans="1:25" x14ac:dyDescent="0.25">
      <c r="A334" s="1" t="s">
        <v>57</v>
      </c>
      <c r="B334" s="1" t="s">
        <v>20</v>
      </c>
      <c r="C334" s="1"/>
      <c r="D334" s="1" t="s">
        <v>21</v>
      </c>
      <c r="E334" s="1">
        <v>903.30000000000007</v>
      </c>
      <c r="F334" s="1">
        <v>905.4</v>
      </c>
      <c r="G334" s="1">
        <v>925.80000000000007</v>
      </c>
      <c r="H334" s="1">
        <v>913.69999999999993</v>
      </c>
      <c r="I334" s="1">
        <v>938.30000000000007</v>
      </c>
      <c r="J334" s="1">
        <v>902.7</v>
      </c>
      <c r="K334" s="1">
        <v>954.8</v>
      </c>
      <c r="L334" s="1">
        <v>984.8</v>
      </c>
      <c r="M334" s="1">
        <v>981.4</v>
      </c>
      <c r="N334" s="1">
        <v>1022.7421575421577</v>
      </c>
      <c r="O334" s="1">
        <v>1005.9061130033348</v>
      </c>
      <c r="P334" s="1">
        <v>995.56922878704199</v>
      </c>
      <c r="Q334" s="1">
        <v>1017.3520444122614</v>
      </c>
      <c r="R334" s="1">
        <v>1035.8084632784673</v>
      </c>
      <c r="S334" s="1">
        <v>1029.0324502179301</v>
      </c>
      <c r="T334" s="1">
        <v>1032.6908143564654</v>
      </c>
      <c r="U334" s="1">
        <v>1044.9186488541327</v>
      </c>
      <c r="V334" s="1">
        <v>1067.8413522031278</v>
      </c>
      <c r="W334" s="1">
        <v>1086.2369887837403</v>
      </c>
      <c r="X334" s="1">
        <v>1100.712050336401</v>
      </c>
      <c r="Y334" s="1">
        <v>1108.5311730898065</v>
      </c>
    </row>
    <row r="335" spans="1:25" x14ac:dyDescent="0.25">
      <c r="A335" s="1" t="s">
        <v>58</v>
      </c>
      <c r="B335" s="1" t="s">
        <v>4</v>
      </c>
      <c r="C335" s="1"/>
      <c r="D335" s="1" t="s">
        <v>5</v>
      </c>
      <c r="E335" s="1"/>
      <c r="F335" s="1"/>
      <c r="G335" s="1"/>
      <c r="H335" s="1"/>
      <c r="I335" s="1"/>
      <c r="J335" s="1"/>
      <c r="K335" s="1"/>
      <c r="L335" s="1"/>
      <c r="M335" s="1"/>
      <c r="N335" s="1">
        <v>24.4</v>
      </c>
      <c r="O335" s="1">
        <v>23.7</v>
      </c>
      <c r="P335" s="1">
        <v>24.3</v>
      </c>
      <c r="Q335" s="1">
        <v>24.3</v>
      </c>
      <c r="R335" s="1">
        <v>23.7</v>
      </c>
      <c r="S335" s="1">
        <v>21</v>
      </c>
      <c r="T335" s="1">
        <v>18.899999999999999</v>
      </c>
      <c r="U335" s="1">
        <v>18.600000000000001</v>
      </c>
      <c r="V335" s="1">
        <v>16.899999999999999</v>
      </c>
      <c r="W335" s="1">
        <v>15.6</v>
      </c>
      <c r="X335" s="1">
        <v>15.3</v>
      </c>
      <c r="Y335" s="1">
        <v>15.7</v>
      </c>
    </row>
    <row r="336" spans="1:25" x14ac:dyDescent="0.25">
      <c r="A336" s="1" t="s">
        <v>58</v>
      </c>
      <c r="B336" s="1" t="s">
        <v>6</v>
      </c>
      <c r="C336" s="1"/>
      <c r="D336" s="1" t="s">
        <v>7</v>
      </c>
      <c r="E336" s="1"/>
      <c r="F336" s="1"/>
      <c r="G336" s="1"/>
      <c r="H336" s="1"/>
      <c r="I336" s="1"/>
      <c r="J336" s="1"/>
      <c r="K336" s="1"/>
      <c r="L336" s="1"/>
      <c r="M336" s="1"/>
      <c r="N336" s="1">
        <v>138.06331765353633</v>
      </c>
      <c r="O336" s="1">
        <v>139.08919217115994</v>
      </c>
      <c r="P336" s="1">
        <v>136.78573608212187</v>
      </c>
      <c r="Q336" s="1">
        <v>132.70899893439974</v>
      </c>
      <c r="R336" s="1">
        <v>127.06299867694909</v>
      </c>
      <c r="S336" s="1">
        <v>145.88901384960386</v>
      </c>
      <c r="T336" s="1">
        <v>143.71113303621044</v>
      </c>
      <c r="U336" s="1">
        <v>139.40466890277418</v>
      </c>
      <c r="V336" s="1">
        <v>139.54740917342897</v>
      </c>
      <c r="W336" s="1">
        <v>139.55236437229343</v>
      </c>
      <c r="X336" s="1">
        <v>136.26864064602961</v>
      </c>
      <c r="Y336" s="1">
        <v>132.92558397856837</v>
      </c>
    </row>
    <row r="337" spans="1:25" x14ac:dyDescent="0.25">
      <c r="A337" s="1" t="s">
        <v>58</v>
      </c>
      <c r="B337" s="1" t="s">
        <v>8</v>
      </c>
      <c r="C337" s="1"/>
      <c r="D337" s="1" t="s">
        <v>9</v>
      </c>
      <c r="E337" s="1"/>
      <c r="F337" s="1"/>
      <c r="G337" s="1"/>
      <c r="H337" s="1"/>
      <c r="I337" s="1"/>
      <c r="J337" s="1"/>
      <c r="K337" s="1"/>
      <c r="L337" s="1"/>
      <c r="M337" s="1"/>
      <c r="N337" s="1">
        <v>184.59099309370777</v>
      </c>
      <c r="O337" s="1">
        <v>192.04239662285332</v>
      </c>
      <c r="P337" s="1">
        <v>197.03439647491064</v>
      </c>
      <c r="Q337" s="1">
        <v>194.67348690748432</v>
      </c>
      <c r="R337" s="1">
        <v>187.71919973300598</v>
      </c>
      <c r="S337" s="1">
        <v>172.17657512480423</v>
      </c>
      <c r="T337" s="1">
        <v>169.93410449199922</v>
      </c>
      <c r="U337" s="1">
        <v>168.09842275893789</v>
      </c>
      <c r="V337" s="1">
        <v>170.93827511537876</v>
      </c>
      <c r="W337" s="1">
        <v>174.47966618066283</v>
      </c>
      <c r="X337" s="1">
        <v>176.71310293926103</v>
      </c>
      <c r="Y337" s="1">
        <v>174.60890261034342</v>
      </c>
    </row>
    <row r="338" spans="1:25" x14ac:dyDescent="0.25">
      <c r="A338" s="1" t="s">
        <v>58</v>
      </c>
      <c r="B338" s="1" t="s">
        <v>10</v>
      </c>
      <c r="C338" s="1"/>
      <c r="D338" s="1" t="s">
        <v>11</v>
      </c>
      <c r="E338" s="1"/>
      <c r="F338" s="1"/>
      <c r="G338" s="1"/>
      <c r="H338" s="1"/>
      <c r="I338" s="1"/>
      <c r="J338" s="1"/>
      <c r="K338" s="1"/>
      <c r="L338" s="1"/>
      <c r="M338" s="1"/>
      <c r="N338" s="1">
        <v>38.44568925275594</v>
      </c>
      <c r="O338" s="1">
        <v>39.668411205986764</v>
      </c>
      <c r="P338" s="1">
        <v>37.579867442967512</v>
      </c>
      <c r="Q338" s="1">
        <v>37.317514158115927</v>
      </c>
      <c r="R338" s="1">
        <v>36.517801590044932</v>
      </c>
      <c r="S338" s="1">
        <v>38.634411025591895</v>
      </c>
      <c r="T338" s="1">
        <v>38.954762471790339</v>
      </c>
      <c r="U338" s="1">
        <v>37.996908338287923</v>
      </c>
      <c r="V338" s="1">
        <v>37.714315711192285</v>
      </c>
      <c r="W338" s="1">
        <v>37.667969447043724</v>
      </c>
      <c r="X338" s="1">
        <v>36.71825641470933</v>
      </c>
      <c r="Y338" s="1">
        <v>36.365513411088244</v>
      </c>
    </row>
    <row r="339" spans="1:25" x14ac:dyDescent="0.25">
      <c r="A339" s="1" t="s">
        <v>58</v>
      </c>
      <c r="B339" s="1" t="s">
        <v>12</v>
      </c>
      <c r="C339" s="1"/>
      <c r="D339" s="1" t="s">
        <v>13</v>
      </c>
      <c r="E339" s="1"/>
      <c r="F339" s="1"/>
      <c r="G339" s="1"/>
      <c r="H339" s="1"/>
      <c r="I339" s="1"/>
      <c r="J339" s="1"/>
      <c r="K339" s="1"/>
      <c r="L339" s="1"/>
      <c r="M339" s="1"/>
      <c r="N339" s="1">
        <v>78.862880969138544</v>
      </c>
      <c r="O339" s="1">
        <v>78.282899768068702</v>
      </c>
      <c r="P339" s="1">
        <v>79.236467129932606</v>
      </c>
      <c r="Q339" s="1">
        <v>79.068957370104059</v>
      </c>
      <c r="R339" s="1">
        <v>76.103317735002051</v>
      </c>
      <c r="S339" s="1">
        <v>76.832041230548825</v>
      </c>
      <c r="T339" s="1">
        <v>74.160839263659369</v>
      </c>
      <c r="U339" s="1">
        <v>71.107341894838868</v>
      </c>
      <c r="V339" s="1">
        <v>75.806559687329724</v>
      </c>
      <c r="W339" s="1">
        <v>75.030045961184186</v>
      </c>
      <c r="X339" s="1">
        <v>74.011476762306344</v>
      </c>
      <c r="Y339" s="1">
        <v>73.367304252469594</v>
      </c>
    </row>
    <row r="340" spans="1:25" x14ac:dyDescent="0.25">
      <c r="A340" s="1" t="s">
        <v>58</v>
      </c>
      <c r="B340" s="1" t="s">
        <v>14</v>
      </c>
      <c r="C340" s="1"/>
      <c r="D340" s="1" t="s">
        <v>15</v>
      </c>
      <c r="E340" s="1"/>
      <c r="F340" s="1"/>
      <c r="G340" s="1"/>
      <c r="H340" s="1"/>
      <c r="I340" s="1"/>
      <c r="J340" s="1"/>
      <c r="K340" s="1"/>
      <c r="L340" s="1"/>
      <c r="M340" s="1"/>
      <c r="N340" s="1">
        <v>123.61359438650371</v>
      </c>
      <c r="O340" s="1">
        <v>126.73442612674732</v>
      </c>
      <c r="P340" s="1">
        <v>130.20384531488583</v>
      </c>
      <c r="Q340" s="1">
        <v>135.70786606106276</v>
      </c>
      <c r="R340" s="1">
        <v>132.91057246209806</v>
      </c>
      <c r="S340" s="1">
        <v>132.22051975962114</v>
      </c>
      <c r="T340" s="1">
        <v>129.92616303005354</v>
      </c>
      <c r="U340" s="1">
        <v>129.72057184395445</v>
      </c>
      <c r="V340" s="1">
        <v>136.87457580939139</v>
      </c>
      <c r="W340" s="1">
        <v>138.67278614093522</v>
      </c>
      <c r="X340" s="1">
        <v>137.5561343844532</v>
      </c>
      <c r="Y340" s="1">
        <v>138.92127493191197</v>
      </c>
    </row>
    <row r="341" spans="1:25" x14ac:dyDescent="0.25">
      <c r="A341" s="1" t="s">
        <v>58</v>
      </c>
      <c r="B341" s="1" t="s">
        <v>16</v>
      </c>
      <c r="C341" s="1"/>
      <c r="D341" s="1" t="s">
        <v>17</v>
      </c>
      <c r="E341" s="1"/>
      <c r="F341" s="1"/>
      <c r="G341" s="1"/>
      <c r="H341" s="1"/>
      <c r="I341" s="1"/>
      <c r="J341" s="1"/>
      <c r="K341" s="1"/>
      <c r="L341" s="1"/>
      <c r="M341" s="1"/>
      <c r="N341" s="1">
        <v>66.423524644357698</v>
      </c>
      <c r="O341" s="1">
        <v>66.382674105183966</v>
      </c>
      <c r="P341" s="1">
        <v>66.15968755518162</v>
      </c>
      <c r="Q341" s="1">
        <v>69.123176568833117</v>
      </c>
      <c r="R341" s="1">
        <v>67.586109802899884</v>
      </c>
      <c r="S341" s="1">
        <v>69.547439009830072</v>
      </c>
      <c r="T341" s="1">
        <v>68.012997706287138</v>
      </c>
      <c r="U341" s="1">
        <v>67.172086261206687</v>
      </c>
      <c r="V341" s="1">
        <v>69.618864503278914</v>
      </c>
      <c r="W341" s="1">
        <v>71.197167897880561</v>
      </c>
      <c r="X341" s="1">
        <v>71.132388853240442</v>
      </c>
      <c r="Y341" s="1">
        <v>71.41142081561847</v>
      </c>
    </row>
    <row r="342" spans="1:25" x14ac:dyDescent="0.25">
      <c r="A342" s="1" t="s">
        <v>58</v>
      </c>
      <c r="B342" s="1" t="s">
        <v>18</v>
      </c>
      <c r="C342" s="1"/>
      <c r="D342" s="1" t="s">
        <v>19</v>
      </c>
      <c r="E342" s="1"/>
      <c r="F342" s="1"/>
      <c r="G342" s="1"/>
      <c r="H342" s="1"/>
      <c r="I342" s="1"/>
      <c r="J342" s="1"/>
      <c r="K342" s="1"/>
      <c r="L342" s="1"/>
      <c r="M342" s="1"/>
      <c r="N342" s="1">
        <v>66.987329637329637</v>
      </c>
      <c r="O342" s="1">
        <v>55.314737191887303</v>
      </c>
      <c r="P342" s="1">
        <v>53.395313822933915</v>
      </c>
      <c r="Q342" s="1">
        <v>54.805549118995899</v>
      </c>
      <c r="R342" s="1">
        <v>55.651908268360764</v>
      </c>
      <c r="S342" s="1">
        <v>57.488265960174346</v>
      </c>
      <c r="T342" s="1">
        <v>55.003120240793365</v>
      </c>
      <c r="U342" s="1">
        <v>50.464099779153543</v>
      </c>
      <c r="V342" s="1">
        <v>53.087178450377593</v>
      </c>
      <c r="W342" s="1">
        <v>48.442004713908403</v>
      </c>
      <c r="X342" s="1">
        <v>48.528432054106915</v>
      </c>
      <c r="Y342" s="1">
        <v>50.391917304279353</v>
      </c>
    </row>
    <row r="343" spans="1:25" x14ac:dyDescent="0.25">
      <c r="A343" s="1" t="s">
        <v>58</v>
      </c>
      <c r="B343" s="1" t="s">
        <v>20</v>
      </c>
      <c r="C343" s="1"/>
      <c r="D343" s="1" t="s">
        <v>21</v>
      </c>
      <c r="E343" s="1">
        <v>715.69999999999993</v>
      </c>
      <c r="F343" s="1">
        <v>699.5</v>
      </c>
      <c r="G343" s="1">
        <v>707.2</v>
      </c>
      <c r="H343" s="1">
        <v>679.9</v>
      </c>
      <c r="I343" s="1">
        <v>660.7</v>
      </c>
      <c r="J343" s="1">
        <v>672.30000000000007</v>
      </c>
      <c r="K343" s="1">
        <v>671.69999999999993</v>
      </c>
      <c r="L343" s="1">
        <v>687.5</v>
      </c>
      <c r="M343" s="1">
        <v>700.6</v>
      </c>
      <c r="N343" s="1">
        <v>721.38732963732957</v>
      </c>
      <c r="O343" s="1">
        <v>721.21473719188725</v>
      </c>
      <c r="P343" s="1">
        <v>724.69531382293405</v>
      </c>
      <c r="Q343" s="1">
        <v>727.7055491189958</v>
      </c>
      <c r="R343" s="1">
        <v>707.25190826836081</v>
      </c>
      <c r="S343" s="1">
        <v>713.78826596017439</v>
      </c>
      <c r="T343" s="1">
        <v>698.60312024079337</v>
      </c>
      <c r="U343" s="1">
        <v>682.56409977915348</v>
      </c>
      <c r="V343" s="1">
        <v>700.48717845037766</v>
      </c>
      <c r="W343" s="1">
        <v>700.64200471390836</v>
      </c>
      <c r="X343" s="1">
        <v>696.22843205410686</v>
      </c>
      <c r="Y343" s="1">
        <v>693.6919173042794</v>
      </c>
    </row>
    <row r="344" spans="1:25" x14ac:dyDescent="0.25">
      <c r="A344" s="1" t="s">
        <v>59</v>
      </c>
      <c r="B344" s="1" t="s">
        <v>4</v>
      </c>
      <c r="C344" s="1"/>
      <c r="D344" s="1" t="s">
        <v>5</v>
      </c>
      <c r="E344" s="1"/>
      <c r="F344" s="1"/>
      <c r="G344" s="1"/>
      <c r="H344" s="1"/>
      <c r="I344" s="1"/>
      <c r="J344" s="1"/>
      <c r="K344" s="1"/>
      <c r="L344" s="1"/>
      <c r="M344" s="1"/>
      <c r="N344" s="1">
        <v>31.4</v>
      </c>
      <c r="O344" s="1">
        <v>33.4</v>
      </c>
      <c r="P344" s="1">
        <v>29.5</v>
      </c>
      <c r="Q344" s="1">
        <v>33</v>
      </c>
      <c r="R344" s="1">
        <v>27.3</v>
      </c>
      <c r="S344" s="1">
        <v>23.8</v>
      </c>
      <c r="T344" s="1">
        <v>28.6</v>
      </c>
      <c r="U344" s="1">
        <v>19.899999999999999</v>
      </c>
      <c r="V344" s="1">
        <v>16.2</v>
      </c>
      <c r="W344" s="1">
        <v>16.3</v>
      </c>
      <c r="X344" s="1">
        <v>15.2</v>
      </c>
      <c r="Y344" s="1">
        <v>19.899999999999999</v>
      </c>
    </row>
    <row r="345" spans="1:25" x14ac:dyDescent="0.25">
      <c r="A345" s="1" t="s">
        <v>59</v>
      </c>
      <c r="B345" s="1" t="s">
        <v>6</v>
      </c>
      <c r="C345" s="1"/>
      <c r="D345" s="1" t="s">
        <v>7</v>
      </c>
      <c r="E345" s="1"/>
      <c r="F345" s="1"/>
      <c r="G345" s="1"/>
      <c r="H345" s="1"/>
      <c r="I345" s="1"/>
      <c r="J345" s="1"/>
      <c r="K345" s="1"/>
      <c r="L345" s="1"/>
      <c r="M345" s="1"/>
      <c r="N345" s="1">
        <v>112.92780250052978</v>
      </c>
      <c r="O345" s="1">
        <v>107.76165006496319</v>
      </c>
      <c r="P345" s="1">
        <v>100.80436187399032</v>
      </c>
      <c r="Q345" s="1">
        <v>96.740732654051413</v>
      </c>
      <c r="R345" s="1">
        <v>98.025824964131999</v>
      </c>
      <c r="S345" s="1">
        <v>86.514210789210793</v>
      </c>
      <c r="T345" s="1">
        <v>93.447486429077173</v>
      </c>
      <c r="U345" s="1">
        <v>95.949685241314995</v>
      </c>
      <c r="V345" s="1">
        <v>93.931053996698893</v>
      </c>
      <c r="W345" s="1">
        <v>99.4</v>
      </c>
      <c r="X345" s="1">
        <v>94.819093345243431</v>
      </c>
      <c r="Y345" s="1">
        <v>97.392597638510466</v>
      </c>
    </row>
    <row r="346" spans="1:25" x14ac:dyDescent="0.25">
      <c r="A346" s="1" t="s">
        <v>59</v>
      </c>
      <c r="B346" s="1" t="s">
        <v>8</v>
      </c>
      <c r="C346" s="1"/>
      <c r="D346" s="1" t="s">
        <v>9</v>
      </c>
      <c r="E346" s="1"/>
      <c r="F346" s="1"/>
      <c r="G346" s="1"/>
      <c r="H346" s="1"/>
      <c r="I346" s="1"/>
      <c r="J346" s="1"/>
      <c r="K346" s="1"/>
      <c r="L346" s="1"/>
      <c r="M346" s="1"/>
      <c r="N346" s="1">
        <v>94.136745073108699</v>
      </c>
      <c r="O346" s="1">
        <v>91.46420528367257</v>
      </c>
      <c r="P346" s="1">
        <v>99.665428109854588</v>
      </c>
      <c r="Q346" s="1">
        <v>95.9505822416303</v>
      </c>
      <c r="R346" s="1">
        <v>93.36944045911045</v>
      </c>
      <c r="S346" s="1">
        <v>93.927397602397605</v>
      </c>
      <c r="T346" s="1">
        <v>105.62834552749588</v>
      </c>
      <c r="U346" s="1">
        <v>102.31084168803918</v>
      </c>
      <c r="V346" s="1">
        <v>105.81952369724122</v>
      </c>
      <c r="W346" s="1">
        <v>108.21306990881459</v>
      </c>
      <c r="X346" s="1">
        <v>106.91382313532827</v>
      </c>
      <c r="Y346" s="1">
        <v>108.75370118074476</v>
      </c>
    </row>
    <row r="347" spans="1:25" x14ac:dyDescent="0.25">
      <c r="A347" s="1" t="s">
        <v>59</v>
      </c>
      <c r="B347" s="1" t="s">
        <v>10</v>
      </c>
      <c r="C347" s="1"/>
      <c r="D347" s="1" t="s">
        <v>11</v>
      </c>
      <c r="E347" s="1"/>
      <c r="F347" s="1"/>
      <c r="G347" s="1"/>
      <c r="H347" s="1"/>
      <c r="I347" s="1"/>
      <c r="J347" s="1"/>
      <c r="K347" s="1"/>
      <c r="L347" s="1"/>
      <c r="M347" s="1"/>
      <c r="N347" s="1">
        <v>38.83545242636152</v>
      </c>
      <c r="O347" s="1">
        <v>37.074144651364229</v>
      </c>
      <c r="P347" s="1">
        <v>42.530210016155095</v>
      </c>
      <c r="Q347" s="1">
        <v>37.808685104318286</v>
      </c>
      <c r="R347" s="1">
        <v>37.604734576757529</v>
      </c>
      <c r="S347" s="1">
        <v>38.958391608391608</v>
      </c>
      <c r="T347" s="1">
        <v>41.324168043426951</v>
      </c>
      <c r="U347" s="1">
        <v>43.53947307064584</v>
      </c>
      <c r="V347" s="1">
        <v>46.449422306059887</v>
      </c>
      <c r="W347" s="1">
        <v>50.886930091185413</v>
      </c>
      <c r="X347" s="1">
        <v>49.967083519428314</v>
      </c>
      <c r="Y347" s="1">
        <v>44.953701180744787</v>
      </c>
    </row>
    <row r="348" spans="1:25" x14ac:dyDescent="0.25">
      <c r="A348" s="1" t="s">
        <v>59</v>
      </c>
      <c r="B348" s="1" t="s">
        <v>12</v>
      </c>
      <c r="C348" s="1"/>
      <c r="D348" s="1" t="s">
        <v>13</v>
      </c>
      <c r="E348" s="1"/>
      <c r="F348" s="1"/>
      <c r="G348" s="1"/>
      <c r="H348" s="1"/>
      <c r="I348" s="1"/>
      <c r="J348" s="1"/>
      <c r="K348" s="1"/>
      <c r="L348" s="1"/>
      <c r="M348" s="1"/>
      <c r="N348" s="1">
        <v>32.340592694693321</v>
      </c>
      <c r="O348" s="1">
        <v>37.425501618122972</v>
      </c>
      <c r="P348" s="1">
        <v>38.425396825396824</v>
      </c>
      <c r="Q348" s="1">
        <v>33.639595375722543</v>
      </c>
      <c r="R348" s="1">
        <v>30.111914893617026</v>
      </c>
      <c r="S348" s="1">
        <v>31.178480161398795</v>
      </c>
      <c r="T348" s="1">
        <v>34.071945701357464</v>
      </c>
      <c r="U348" s="1">
        <v>36.033878787878791</v>
      </c>
      <c r="V348" s="1">
        <v>32.383882783882783</v>
      </c>
      <c r="W348" s="1">
        <v>37.90536033353186</v>
      </c>
      <c r="X348" s="1">
        <v>35.745706851691246</v>
      </c>
      <c r="Y348" s="1">
        <v>38.008141112618723</v>
      </c>
    </row>
    <row r="349" spans="1:25" x14ac:dyDescent="0.25">
      <c r="A349" s="1" t="s">
        <v>59</v>
      </c>
      <c r="B349" s="1" t="s">
        <v>14</v>
      </c>
      <c r="C349" s="1"/>
      <c r="D349" s="1" t="s">
        <v>15</v>
      </c>
      <c r="E349" s="1"/>
      <c r="F349" s="1"/>
      <c r="G349" s="1"/>
      <c r="H349" s="1"/>
      <c r="I349" s="1"/>
      <c r="J349" s="1"/>
      <c r="K349" s="1"/>
      <c r="L349" s="1"/>
      <c r="M349" s="1"/>
      <c r="N349" s="1">
        <v>30.734803583735356</v>
      </c>
      <c r="O349" s="1">
        <v>33.636828478964397</v>
      </c>
      <c r="P349" s="1">
        <v>36.842328042328049</v>
      </c>
      <c r="Q349" s="1">
        <v>31.7400289017341</v>
      </c>
      <c r="R349" s="1">
        <v>31.67617021276596</v>
      </c>
      <c r="S349" s="1">
        <v>32.362878278412914</v>
      </c>
      <c r="T349" s="1">
        <v>33.286877828054294</v>
      </c>
      <c r="U349" s="1">
        <v>33.902666666666669</v>
      </c>
      <c r="V349" s="1">
        <v>33.513553113553108</v>
      </c>
      <c r="W349" s="1">
        <v>32.617004169148295</v>
      </c>
      <c r="X349" s="1">
        <v>34.513096270598439</v>
      </c>
      <c r="Y349" s="1">
        <v>39.851940298507465</v>
      </c>
    </row>
    <row r="350" spans="1:25" x14ac:dyDescent="0.25">
      <c r="A350" s="1" t="s">
        <v>59</v>
      </c>
      <c r="B350" s="1" t="s">
        <v>16</v>
      </c>
      <c r="C350" s="1"/>
      <c r="D350" s="1" t="s">
        <v>17</v>
      </c>
      <c r="E350" s="1"/>
      <c r="F350" s="1"/>
      <c r="G350" s="1"/>
      <c r="H350" s="1"/>
      <c r="I350" s="1"/>
      <c r="J350" s="1"/>
      <c r="K350" s="1"/>
      <c r="L350" s="1"/>
      <c r="M350" s="1"/>
      <c r="N350" s="1">
        <v>30.124603721571333</v>
      </c>
      <c r="O350" s="1">
        <v>30.737669902912618</v>
      </c>
      <c r="P350" s="1">
        <v>33.532275132275139</v>
      </c>
      <c r="Q350" s="1">
        <v>30.220375722543352</v>
      </c>
      <c r="R350" s="1">
        <v>30.111914893617026</v>
      </c>
      <c r="S350" s="1">
        <v>31.658641560188304</v>
      </c>
      <c r="T350" s="1">
        <v>36.741176470588236</v>
      </c>
      <c r="U350" s="1">
        <v>38.263454545454543</v>
      </c>
      <c r="V350" s="1">
        <v>36.902564102564099</v>
      </c>
      <c r="W350" s="1">
        <v>39.777635497319828</v>
      </c>
      <c r="X350" s="1">
        <v>41.941196877710325</v>
      </c>
      <c r="Y350" s="1">
        <v>41.339918588873815</v>
      </c>
    </row>
    <row r="351" spans="1:25" x14ac:dyDescent="0.25">
      <c r="A351" s="1" t="s">
        <v>59</v>
      </c>
      <c r="B351" s="1" t="s">
        <v>18</v>
      </c>
      <c r="C351" s="1"/>
      <c r="D351" s="1" t="s">
        <v>19</v>
      </c>
      <c r="E351" s="1"/>
      <c r="F351" s="1"/>
      <c r="G351" s="1"/>
      <c r="H351" s="1"/>
      <c r="I351" s="1"/>
      <c r="J351" s="1"/>
      <c r="K351" s="1"/>
      <c r="L351" s="1"/>
      <c r="M351" s="1"/>
      <c r="N351" s="1">
        <v>36.741692789968653</v>
      </c>
      <c r="O351" s="1">
        <v>36.125497441728257</v>
      </c>
      <c r="P351" s="1">
        <v>34.370575947478365</v>
      </c>
      <c r="Q351" s="1">
        <v>29.533194029850748</v>
      </c>
      <c r="R351" s="1">
        <v>29.744158233670653</v>
      </c>
      <c r="S351" s="1">
        <v>30.341949967928162</v>
      </c>
      <c r="T351" s="1">
        <v>28.436185664666876</v>
      </c>
      <c r="U351" s="1">
        <v>31.035616000000001</v>
      </c>
      <c r="V351" s="1">
        <v>33.935503334391868</v>
      </c>
      <c r="W351" s="1">
        <v>36.439619700748132</v>
      </c>
      <c r="X351" s="1">
        <v>38.186828834173838</v>
      </c>
      <c r="Y351" s="1">
        <v>36.172353780313834</v>
      </c>
    </row>
    <row r="352" spans="1:25" x14ac:dyDescent="0.25">
      <c r="A352" s="1" t="s">
        <v>59</v>
      </c>
      <c r="B352" s="1" t="s">
        <v>20</v>
      </c>
      <c r="C352" s="1"/>
      <c r="D352" s="1" t="s">
        <v>21</v>
      </c>
      <c r="E352" s="1"/>
      <c r="F352" s="1"/>
      <c r="G352" s="1"/>
      <c r="H352" s="1"/>
      <c r="I352" s="1"/>
      <c r="J352" s="1"/>
      <c r="K352" s="1"/>
      <c r="L352" s="1"/>
      <c r="M352" s="1">
        <v>399.4</v>
      </c>
      <c r="N352" s="1">
        <v>407.24169278996862</v>
      </c>
      <c r="O352" s="1">
        <v>407.62549744172821</v>
      </c>
      <c r="P352" s="1">
        <v>415.67057594747837</v>
      </c>
      <c r="Q352" s="1">
        <v>388.6331940298507</v>
      </c>
      <c r="R352" s="1">
        <v>377.94415823367069</v>
      </c>
      <c r="S352" s="1">
        <v>368.74194996792812</v>
      </c>
      <c r="T352" s="1">
        <v>401.53618566466685</v>
      </c>
      <c r="U352" s="1">
        <v>400.93561600000004</v>
      </c>
      <c r="V352" s="1">
        <v>399.13550333439179</v>
      </c>
      <c r="W352" s="1">
        <v>421.53961970074812</v>
      </c>
      <c r="X352" s="1">
        <v>417.28682883417389</v>
      </c>
      <c r="Y352" s="1">
        <v>426.37235378031386</v>
      </c>
    </row>
    <row r="353" spans="1:25" x14ac:dyDescent="0.25">
      <c r="A353" s="1" t="s">
        <v>60</v>
      </c>
      <c r="B353" s="1" t="s">
        <v>4</v>
      </c>
      <c r="C353" s="1"/>
      <c r="D353" s="1" t="s">
        <v>5</v>
      </c>
      <c r="E353" s="1"/>
      <c r="F353" s="1"/>
      <c r="G353" s="1"/>
      <c r="H353" s="1"/>
      <c r="I353" s="1"/>
      <c r="J353" s="1"/>
      <c r="K353" s="1"/>
      <c r="L353" s="1"/>
      <c r="M353" s="1"/>
      <c r="N353" s="1">
        <v>156.5</v>
      </c>
      <c r="O353" s="1">
        <v>161</v>
      </c>
      <c r="P353" s="1">
        <v>177.3</v>
      </c>
      <c r="Q353" s="1">
        <v>170.5</v>
      </c>
      <c r="R353" s="1">
        <v>134.6</v>
      </c>
      <c r="S353" s="1">
        <v>118.8</v>
      </c>
      <c r="T353" s="1">
        <v>104.8</v>
      </c>
      <c r="U353" s="1">
        <v>108.9</v>
      </c>
      <c r="V353" s="1">
        <v>90.2</v>
      </c>
      <c r="W353" s="1">
        <v>86.2</v>
      </c>
      <c r="X353" s="1">
        <v>75.599999999999994</v>
      </c>
      <c r="Y353" s="1">
        <v>71.900000000000006</v>
      </c>
    </row>
    <row r="354" spans="1:25" x14ac:dyDescent="0.25">
      <c r="A354" s="1" t="s">
        <v>60</v>
      </c>
      <c r="B354" s="1" t="s">
        <v>6</v>
      </c>
      <c r="C354" s="1"/>
      <c r="D354" s="1" t="s">
        <v>7</v>
      </c>
      <c r="E354" s="1"/>
      <c r="F354" s="1"/>
      <c r="G354" s="1"/>
      <c r="H354" s="1"/>
      <c r="I354" s="1"/>
      <c r="J354" s="1"/>
      <c r="K354" s="1"/>
      <c r="L354" s="1"/>
      <c r="M354" s="1"/>
      <c r="N354" s="1">
        <v>164.77219749947022</v>
      </c>
      <c r="O354" s="1">
        <v>163.19701169337375</v>
      </c>
      <c r="P354" s="1">
        <v>132.89563812600969</v>
      </c>
      <c r="Q354" s="1">
        <v>129.95926734594855</v>
      </c>
      <c r="R354" s="1">
        <v>133.91869918699189</v>
      </c>
      <c r="S354" s="1">
        <v>121.7857892107892</v>
      </c>
      <c r="T354" s="1">
        <v>121.15251357092281</v>
      </c>
      <c r="U354" s="1">
        <v>127.95031475868501</v>
      </c>
      <c r="V354" s="1">
        <v>124.4689460033011</v>
      </c>
      <c r="W354" s="1">
        <v>130.9</v>
      </c>
      <c r="X354" s="1">
        <v>129.53099598034839</v>
      </c>
      <c r="Y354" s="1">
        <v>131.60740236148956</v>
      </c>
    </row>
    <row r="355" spans="1:25" x14ac:dyDescent="0.25">
      <c r="A355" s="1" t="s">
        <v>60</v>
      </c>
      <c r="B355" s="1" t="s">
        <v>8</v>
      </c>
      <c r="C355" s="1"/>
      <c r="D355" s="1" t="s">
        <v>9</v>
      </c>
      <c r="E355" s="1"/>
      <c r="F355" s="1"/>
      <c r="G355" s="1"/>
      <c r="H355" s="1"/>
      <c r="I355" s="1"/>
      <c r="J355" s="1"/>
      <c r="K355" s="1"/>
      <c r="L355" s="1"/>
      <c r="M355" s="1"/>
      <c r="N355" s="1">
        <v>171.06325492689129</v>
      </c>
      <c r="O355" s="1">
        <v>175.95695106106538</v>
      </c>
      <c r="P355" s="1">
        <v>181.63457189014542</v>
      </c>
      <c r="Q355" s="1">
        <v>180.94941775836978</v>
      </c>
      <c r="R355" s="1">
        <v>173.00731707317073</v>
      </c>
      <c r="S355" s="1">
        <v>174.5726023976024</v>
      </c>
      <c r="T355" s="1">
        <v>183.07165447250412</v>
      </c>
      <c r="U355" s="1">
        <v>187.78915831196082</v>
      </c>
      <c r="V355" s="1">
        <v>202.0804763027588</v>
      </c>
      <c r="W355" s="1">
        <v>212.58693009118539</v>
      </c>
      <c r="X355" s="1">
        <v>221.40969182670835</v>
      </c>
      <c r="Y355" s="1">
        <v>214.64629881925521</v>
      </c>
    </row>
    <row r="356" spans="1:25" x14ac:dyDescent="0.25">
      <c r="A356" s="1" t="s">
        <v>60</v>
      </c>
      <c r="B356" s="1" t="s">
        <v>10</v>
      </c>
      <c r="C356" s="1"/>
      <c r="D356" s="1" t="s">
        <v>11</v>
      </c>
      <c r="E356" s="1"/>
      <c r="F356" s="1"/>
      <c r="G356" s="1"/>
      <c r="H356" s="1"/>
      <c r="I356" s="1"/>
      <c r="J356" s="1"/>
      <c r="K356" s="1"/>
      <c r="L356" s="1"/>
      <c r="M356" s="1"/>
      <c r="N356" s="1">
        <v>56.664547573638487</v>
      </c>
      <c r="O356" s="1">
        <v>56.146037245560855</v>
      </c>
      <c r="P356" s="1">
        <v>56.069789983844913</v>
      </c>
      <c r="Q356" s="1">
        <v>50.791314895681701</v>
      </c>
      <c r="R356" s="1">
        <v>51.373983739837399</v>
      </c>
      <c r="S356" s="1">
        <v>54.841608391608382</v>
      </c>
      <c r="T356" s="1">
        <v>53.575831956573047</v>
      </c>
      <c r="U356" s="1">
        <v>58.060526929354161</v>
      </c>
      <c r="V356" s="1">
        <v>61.550577693940099</v>
      </c>
      <c r="W356" s="1">
        <v>67.0130699088146</v>
      </c>
      <c r="X356" s="1">
        <v>68.259312192943284</v>
      </c>
      <c r="Y356" s="1">
        <v>60.746298819255223</v>
      </c>
    </row>
    <row r="357" spans="1:25" x14ac:dyDescent="0.25">
      <c r="A357" s="1" t="s">
        <v>60</v>
      </c>
      <c r="B357" s="1" t="s">
        <v>12</v>
      </c>
      <c r="C357" s="1"/>
      <c r="D357" s="1" t="s">
        <v>13</v>
      </c>
      <c r="E357" s="1"/>
      <c r="F357" s="1"/>
      <c r="G357" s="1"/>
      <c r="H357" s="1"/>
      <c r="I357" s="1"/>
      <c r="J357" s="1"/>
      <c r="K357" s="1"/>
      <c r="L357" s="1"/>
      <c r="M357" s="1"/>
      <c r="N357" s="1">
        <v>68.359407305306689</v>
      </c>
      <c r="O357" s="1">
        <v>76.174498381877015</v>
      </c>
      <c r="P357" s="1">
        <v>68.37460317460318</v>
      </c>
      <c r="Q357" s="1">
        <v>63.760404624277456</v>
      </c>
      <c r="R357" s="1">
        <v>62.320851063829792</v>
      </c>
      <c r="S357" s="1">
        <v>66.22151983860121</v>
      </c>
      <c r="T357" s="1">
        <v>74.460784313725497</v>
      </c>
      <c r="U357" s="1">
        <v>73.866121212121229</v>
      </c>
      <c r="V357" s="1">
        <v>70.784615384615378</v>
      </c>
      <c r="W357" s="1">
        <v>77.494639666468132</v>
      </c>
      <c r="X357" s="1">
        <v>74.454293148308764</v>
      </c>
      <c r="Y357" s="1">
        <v>79.523744911804613</v>
      </c>
    </row>
    <row r="358" spans="1:25" x14ac:dyDescent="0.25">
      <c r="A358" s="1" t="s">
        <v>60</v>
      </c>
      <c r="B358" s="1" t="s">
        <v>14</v>
      </c>
      <c r="C358" s="1"/>
      <c r="D358" s="1" t="s">
        <v>15</v>
      </c>
      <c r="E358" s="1"/>
      <c r="F358" s="1"/>
      <c r="G358" s="1"/>
      <c r="H358" s="1"/>
      <c r="I358" s="1"/>
      <c r="J358" s="1"/>
      <c r="K358" s="1"/>
      <c r="L358" s="1"/>
      <c r="M358" s="1"/>
      <c r="N358" s="1">
        <v>64.965196416264646</v>
      </c>
      <c r="O358" s="1">
        <v>68.463171521035591</v>
      </c>
      <c r="P358" s="1">
        <v>65.557671957671957</v>
      </c>
      <c r="Q358" s="1">
        <v>60.159971098265892</v>
      </c>
      <c r="R358" s="1">
        <v>65.558297872340418</v>
      </c>
      <c r="S358" s="1">
        <v>68.737121721587087</v>
      </c>
      <c r="T358" s="1">
        <v>72.745098039215677</v>
      </c>
      <c r="U358" s="1">
        <v>69.497333333333344</v>
      </c>
      <c r="V358" s="1">
        <v>73.253846153846141</v>
      </c>
      <c r="W358" s="1">
        <v>66.682995830851695</v>
      </c>
      <c r="X358" s="1">
        <v>71.886903729401567</v>
      </c>
      <c r="Y358" s="1">
        <v>83.381492537313434</v>
      </c>
    </row>
    <row r="359" spans="1:25" x14ac:dyDescent="0.25">
      <c r="A359" s="1" t="s">
        <v>60</v>
      </c>
      <c r="B359" s="1" t="s">
        <v>16</v>
      </c>
      <c r="C359" s="1"/>
      <c r="D359" s="1" t="s">
        <v>17</v>
      </c>
      <c r="E359" s="1"/>
      <c r="F359" s="1"/>
      <c r="G359" s="1"/>
      <c r="H359" s="1"/>
      <c r="I359" s="1"/>
      <c r="J359" s="1"/>
      <c r="K359" s="1"/>
      <c r="L359" s="1"/>
      <c r="M359" s="1"/>
      <c r="N359" s="1">
        <v>63.675396278428671</v>
      </c>
      <c r="O359" s="1">
        <v>62.562330097087369</v>
      </c>
      <c r="P359" s="1">
        <v>59.667724867724878</v>
      </c>
      <c r="Q359" s="1">
        <v>57.279624277456648</v>
      </c>
      <c r="R359" s="1">
        <v>62.320851063829792</v>
      </c>
      <c r="S359" s="1">
        <v>67.241358439811705</v>
      </c>
      <c r="T359" s="1">
        <v>80.294117647058826</v>
      </c>
      <c r="U359" s="1">
        <v>78.436545454545453</v>
      </c>
      <c r="V359" s="1">
        <v>80.661538461538441</v>
      </c>
      <c r="W359" s="1">
        <v>81.322364502680159</v>
      </c>
      <c r="X359" s="1">
        <v>87.358803122289686</v>
      </c>
      <c r="Y359" s="1">
        <v>86.494762550881958</v>
      </c>
    </row>
    <row r="360" spans="1:25" x14ac:dyDescent="0.25">
      <c r="A360" s="1" t="s">
        <v>60</v>
      </c>
      <c r="B360" s="1" t="s">
        <v>18</v>
      </c>
      <c r="C360" s="1"/>
      <c r="D360" s="1" t="s">
        <v>19</v>
      </c>
      <c r="E360" s="1"/>
      <c r="F360" s="1"/>
      <c r="G360" s="1"/>
      <c r="H360" s="1"/>
      <c r="I360" s="1"/>
      <c r="J360" s="1"/>
      <c r="K360" s="1"/>
      <c r="L360" s="1"/>
      <c r="M360" s="1"/>
      <c r="N360" s="1">
        <v>61.848798328108671</v>
      </c>
      <c r="O360" s="1">
        <v>61.265207504263792</v>
      </c>
      <c r="P360" s="1">
        <v>61.92942405252164</v>
      </c>
      <c r="Q360" s="1">
        <v>59.766805970149257</v>
      </c>
      <c r="R360" s="1">
        <v>63.555841766329351</v>
      </c>
      <c r="S360" s="1">
        <v>66.858050032071844</v>
      </c>
      <c r="T360" s="1">
        <v>63.863814335333117</v>
      </c>
      <c r="U360" s="1">
        <v>70.264384000000007</v>
      </c>
      <c r="V360" s="1">
        <v>68.464496665608124</v>
      </c>
      <c r="W360" s="1">
        <v>66.460380299251867</v>
      </c>
      <c r="X360" s="1">
        <v>73.113171165826159</v>
      </c>
      <c r="Y360" s="1">
        <v>70.204992867332379</v>
      </c>
    </row>
    <row r="361" spans="1:25" x14ac:dyDescent="0.25">
      <c r="A361" s="1" t="s">
        <v>60</v>
      </c>
      <c r="B361" s="1" t="s">
        <v>20</v>
      </c>
      <c r="C361" s="1"/>
      <c r="D361" s="1" t="s">
        <v>21</v>
      </c>
      <c r="E361" s="1"/>
      <c r="F361" s="1"/>
      <c r="G361" s="1"/>
      <c r="H361" s="1"/>
      <c r="I361" s="1"/>
      <c r="J361" s="1"/>
      <c r="K361" s="1"/>
      <c r="L361" s="1"/>
      <c r="M361" s="1">
        <v>764.1</v>
      </c>
      <c r="N361" s="1">
        <v>807.84879832810884</v>
      </c>
      <c r="O361" s="1">
        <v>824.7652075042638</v>
      </c>
      <c r="P361" s="1">
        <v>803.42942405252177</v>
      </c>
      <c r="Q361" s="1">
        <v>773.16680597014931</v>
      </c>
      <c r="R361" s="1">
        <v>746.65584176632922</v>
      </c>
      <c r="S361" s="1">
        <v>739.05805003207183</v>
      </c>
      <c r="T361" s="1">
        <v>753.96381433533304</v>
      </c>
      <c r="U361" s="1">
        <v>774.76438400000006</v>
      </c>
      <c r="V361" s="1">
        <v>771.46449666560807</v>
      </c>
      <c r="W361" s="1">
        <v>788.66038029925187</v>
      </c>
      <c r="X361" s="1">
        <v>801.61317116582632</v>
      </c>
      <c r="Y361" s="1">
        <v>798.50499286733236</v>
      </c>
    </row>
    <row r="362" spans="1:25" x14ac:dyDescent="0.25">
      <c r="A362" s="1" t="s">
        <v>61</v>
      </c>
      <c r="B362" s="1" t="s">
        <v>4</v>
      </c>
      <c r="C362" s="1"/>
      <c r="D362" s="1" t="s">
        <v>5</v>
      </c>
      <c r="E362" s="1"/>
      <c r="F362" s="1"/>
      <c r="G362" s="1"/>
      <c r="H362" s="1"/>
      <c r="I362" s="1"/>
      <c r="J362" s="1"/>
      <c r="K362" s="1"/>
      <c r="L362" s="1"/>
      <c r="M362" s="1"/>
      <c r="N362" s="1">
        <v>92.8</v>
      </c>
      <c r="O362" s="1">
        <v>91.7</v>
      </c>
      <c r="P362" s="1">
        <v>85.6</v>
      </c>
      <c r="Q362" s="1">
        <v>81.599999999999994</v>
      </c>
      <c r="R362" s="1">
        <v>77.400000000000006</v>
      </c>
      <c r="S362" s="1">
        <v>72.3</v>
      </c>
      <c r="T362" s="1">
        <v>65.099999999999994</v>
      </c>
      <c r="U362" s="1">
        <v>62.8</v>
      </c>
      <c r="V362" s="1">
        <v>70.099999999999994</v>
      </c>
      <c r="W362" s="1">
        <v>73.2</v>
      </c>
      <c r="X362" s="1">
        <v>66.400000000000006</v>
      </c>
      <c r="Y362" s="1">
        <v>65.2</v>
      </c>
    </row>
    <row r="363" spans="1:25" x14ac:dyDescent="0.25">
      <c r="A363" s="1" t="s">
        <v>61</v>
      </c>
      <c r="B363" s="1" t="s">
        <v>6</v>
      </c>
      <c r="C363" s="1"/>
      <c r="D363" s="1" t="s">
        <v>7</v>
      </c>
      <c r="E363" s="1"/>
      <c r="F363" s="1"/>
      <c r="G363" s="1"/>
      <c r="H363" s="1"/>
      <c r="I363" s="1"/>
      <c r="J363" s="1"/>
      <c r="K363" s="1"/>
      <c r="L363" s="1"/>
      <c r="M363" s="1"/>
      <c r="N363" s="1">
        <v>176.59908623643631</v>
      </c>
      <c r="O363" s="1">
        <v>167.54598757857775</v>
      </c>
      <c r="P363" s="1">
        <v>164.68969648102285</v>
      </c>
      <c r="Q363" s="1">
        <v>165.1883112652576</v>
      </c>
      <c r="R363" s="1">
        <v>162.36163584807701</v>
      </c>
      <c r="S363" s="1">
        <v>161.90066369011706</v>
      </c>
      <c r="T363" s="1">
        <v>154.90833874299204</v>
      </c>
      <c r="U363" s="1">
        <v>152.41331962531416</v>
      </c>
      <c r="V363" s="1">
        <v>151.93365715961582</v>
      </c>
      <c r="W363" s="1">
        <v>156.10231241151487</v>
      </c>
      <c r="X363" s="1">
        <v>161.22691550320215</v>
      </c>
      <c r="Y363" s="1">
        <v>156.28977053622611</v>
      </c>
    </row>
    <row r="364" spans="1:25" x14ac:dyDescent="0.25">
      <c r="A364" s="1" t="s">
        <v>61</v>
      </c>
      <c r="B364" s="1" t="s">
        <v>8</v>
      </c>
      <c r="C364" s="1"/>
      <c r="D364" s="1" t="s">
        <v>9</v>
      </c>
      <c r="E364" s="1"/>
      <c r="F364" s="1"/>
      <c r="G364" s="1"/>
      <c r="H364" s="1"/>
      <c r="I364" s="1"/>
      <c r="J364" s="1"/>
      <c r="K364" s="1"/>
      <c r="L364" s="1"/>
      <c r="M364" s="1"/>
      <c r="N364" s="1">
        <v>187.26147201599085</v>
      </c>
      <c r="O364" s="1">
        <v>188.74129084628018</v>
      </c>
      <c r="P364" s="1">
        <v>182.40846243928658</v>
      </c>
      <c r="Q364" s="1">
        <v>179.03971295533375</v>
      </c>
      <c r="R364" s="1">
        <v>172.46474699468826</v>
      </c>
      <c r="S364" s="1">
        <v>173.01802823699771</v>
      </c>
      <c r="T364" s="1">
        <v>174.21212747123045</v>
      </c>
      <c r="U364" s="1">
        <v>171.09971441626686</v>
      </c>
      <c r="V364" s="1">
        <v>178.72104076545199</v>
      </c>
      <c r="W364" s="1">
        <v>180.95040113260973</v>
      </c>
      <c r="X364" s="1">
        <v>197.39545672266667</v>
      </c>
      <c r="Y364" s="1">
        <v>202.23701123868747</v>
      </c>
    </row>
    <row r="365" spans="1:25" x14ac:dyDescent="0.25">
      <c r="A365" s="1" t="s">
        <v>61</v>
      </c>
      <c r="B365" s="1" t="s">
        <v>10</v>
      </c>
      <c r="C365" s="1"/>
      <c r="D365" s="1" t="s">
        <v>11</v>
      </c>
      <c r="E365" s="1"/>
      <c r="F365" s="1"/>
      <c r="G365" s="1"/>
      <c r="H365" s="1"/>
      <c r="I365" s="1"/>
      <c r="J365" s="1"/>
      <c r="K365" s="1"/>
      <c r="L365" s="1"/>
      <c r="M365" s="1"/>
      <c r="N365" s="1">
        <v>80.039441747572823</v>
      </c>
      <c r="O365" s="1">
        <v>79.912721575142058</v>
      </c>
      <c r="P365" s="1">
        <v>77.701841079690524</v>
      </c>
      <c r="Q365" s="1">
        <v>78.271975779408663</v>
      </c>
      <c r="R365" s="1">
        <v>76.173617157234716</v>
      </c>
      <c r="S365" s="1">
        <v>75.981308072885241</v>
      </c>
      <c r="T365" s="1">
        <v>76.079533785777514</v>
      </c>
      <c r="U365" s="1">
        <v>78.586965958419015</v>
      </c>
      <c r="V365" s="1">
        <v>82.445302074932187</v>
      </c>
      <c r="W365" s="1">
        <v>85.84728645587542</v>
      </c>
      <c r="X365" s="1">
        <v>91.87762777413117</v>
      </c>
      <c r="Y365" s="1">
        <v>87.373218225086418</v>
      </c>
    </row>
    <row r="366" spans="1:25" x14ac:dyDescent="0.25">
      <c r="A366" s="1" t="s">
        <v>61</v>
      </c>
      <c r="B366" s="1" t="s">
        <v>12</v>
      </c>
      <c r="C366" s="1"/>
      <c r="D366" s="1" t="s">
        <v>13</v>
      </c>
      <c r="E366" s="1"/>
      <c r="F366" s="1"/>
      <c r="G366" s="1"/>
      <c r="H366" s="1"/>
      <c r="I366" s="1"/>
      <c r="J366" s="1"/>
      <c r="K366" s="1"/>
      <c r="L366" s="1"/>
      <c r="M366" s="1"/>
      <c r="N366" s="1">
        <v>78.206038141283912</v>
      </c>
      <c r="O366" s="1">
        <v>78.463705152622637</v>
      </c>
      <c r="P366" s="1">
        <v>79.369676405279307</v>
      </c>
      <c r="Q366" s="1">
        <v>82.13854518736224</v>
      </c>
      <c r="R366" s="1">
        <v>76.7287166454892</v>
      </c>
      <c r="S366" s="1">
        <v>71.329283538604159</v>
      </c>
      <c r="T366" s="1">
        <v>75.166115702479345</v>
      </c>
      <c r="U366" s="1">
        <v>77.320967988972285</v>
      </c>
      <c r="V366" s="1">
        <v>72.95443946188341</v>
      </c>
      <c r="W366" s="1">
        <v>72.227144363003447</v>
      </c>
      <c r="X366" s="1">
        <v>75.24209707456211</v>
      </c>
      <c r="Y366" s="1">
        <v>74.177579793340982</v>
      </c>
    </row>
    <row r="367" spans="1:25" x14ac:dyDescent="0.25">
      <c r="A367" s="1" t="s">
        <v>61</v>
      </c>
      <c r="B367" s="1" t="s">
        <v>14</v>
      </c>
      <c r="C367" s="1"/>
      <c r="D367" s="1" t="s">
        <v>15</v>
      </c>
      <c r="E367" s="1"/>
      <c r="F367" s="1"/>
      <c r="G367" s="1"/>
      <c r="H367" s="1"/>
      <c r="I367" s="1"/>
      <c r="J367" s="1"/>
      <c r="K367" s="1"/>
      <c r="L367" s="1"/>
      <c r="M367" s="1"/>
      <c r="N367" s="1">
        <v>77.220069836153627</v>
      </c>
      <c r="O367" s="1">
        <v>76.401868533484333</v>
      </c>
      <c r="P367" s="1">
        <v>77.090027693919808</v>
      </c>
      <c r="Q367" s="1">
        <v>82.520558412931663</v>
      </c>
      <c r="R367" s="1">
        <v>79.82782719186784</v>
      </c>
      <c r="S367" s="1">
        <v>75.76315984637796</v>
      </c>
      <c r="T367" s="1">
        <v>81.373553719008271</v>
      </c>
      <c r="U367" s="1">
        <v>84.108148261602082</v>
      </c>
      <c r="V367" s="1">
        <v>86.798325859491783</v>
      </c>
      <c r="W367" s="1">
        <v>87.10952859559238</v>
      </c>
      <c r="X367" s="1">
        <v>90.03135239621885</v>
      </c>
      <c r="Y367" s="1">
        <v>92.146406429391504</v>
      </c>
    </row>
    <row r="368" spans="1:25" x14ac:dyDescent="0.25">
      <c r="A368" s="1" t="s">
        <v>61</v>
      </c>
      <c r="B368" s="1" t="s">
        <v>16</v>
      </c>
      <c r="C368" s="1"/>
      <c r="D368" s="1" t="s">
        <v>17</v>
      </c>
      <c r="E368" s="1"/>
      <c r="F368" s="1"/>
      <c r="G368" s="1"/>
      <c r="H368" s="1"/>
      <c r="I368" s="1"/>
      <c r="J368" s="1"/>
      <c r="K368" s="1"/>
      <c r="L368" s="1"/>
      <c r="M368" s="1"/>
      <c r="N368" s="1">
        <v>69.77389202256245</v>
      </c>
      <c r="O368" s="1">
        <v>66.434426313893042</v>
      </c>
      <c r="P368" s="1">
        <v>66.940295900800876</v>
      </c>
      <c r="Q368" s="1">
        <v>68.140896399706094</v>
      </c>
      <c r="R368" s="1">
        <v>68.443456162642946</v>
      </c>
      <c r="S368" s="1">
        <v>64.807556615017873</v>
      </c>
      <c r="T368" s="1">
        <v>66.060330578512406</v>
      </c>
      <c r="U368" s="1">
        <v>68.770883749425636</v>
      </c>
      <c r="V368" s="1">
        <v>73.047234678624818</v>
      </c>
      <c r="W368" s="1">
        <v>70.363327041404148</v>
      </c>
      <c r="X368" s="1">
        <v>73.726550529219011</v>
      </c>
      <c r="Y368" s="1">
        <v>75.276013777267508</v>
      </c>
    </row>
    <row r="369" spans="1:25" x14ac:dyDescent="0.25">
      <c r="A369" s="1" t="s">
        <v>61</v>
      </c>
      <c r="B369" s="1" t="s">
        <v>18</v>
      </c>
      <c r="C369" s="1"/>
      <c r="D369" s="1" t="s">
        <v>19</v>
      </c>
      <c r="E369" s="1"/>
      <c r="F369" s="1"/>
      <c r="G369" s="1"/>
      <c r="H369" s="1"/>
      <c r="I369" s="1"/>
      <c r="J369" s="1"/>
      <c r="K369" s="1"/>
      <c r="L369" s="1"/>
      <c r="M369" s="1"/>
      <c r="N369" s="1">
        <v>93.001251280777467</v>
      </c>
      <c r="O369" s="1">
        <v>98.334359672048976</v>
      </c>
      <c r="P369" s="1">
        <v>96.91988259799281</v>
      </c>
      <c r="Q369" s="1">
        <v>90.824625168625928</v>
      </c>
      <c r="R369" s="1">
        <v>94.854733859542606</v>
      </c>
      <c r="S369" s="1">
        <v>93.545232305132473</v>
      </c>
      <c r="T369" s="1">
        <v>88.960531757754808</v>
      </c>
      <c r="U369" s="1">
        <v>95.591887953367888</v>
      </c>
      <c r="V369" s="1">
        <v>95.760766256029996</v>
      </c>
      <c r="W369" s="1">
        <v>92.265297133092844</v>
      </c>
      <c r="X369" s="1">
        <v>89.229341895252588</v>
      </c>
      <c r="Y369" s="1">
        <v>95.97226890756302</v>
      </c>
    </row>
    <row r="370" spans="1:25" x14ac:dyDescent="0.25">
      <c r="A370" s="1" t="s">
        <v>61</v>
      </c>
      <c r="B370" s="1" t="s">
        <v>20</v>
      </c>
      <c r="C370" s="1"/>
      <c r="D370" s="1" t="s">
        <v>21</v>
      </c>
      <c r="E370" s="1">
        <v>670.2</v>
      </c>
      <c r="F370" s="1">
        <v>697.4</v>
      </c>
      <c r="G370" s="1">
        <v>693</v>
      </c>
      <c r="H370" s="1">
        <v>680.1</v>
      </c>
      <c r="I370" s="1">
        <v>730.9</v>
      </c>
      <c r="J370" s="1">
        <v>729.7</v>
      </c>
      <c r="K370" s="1">
        <v>773.2</v>
      </c>
      <c r="L370" s="1">
        <v>799.4</v>
      </c>
      <c r="M370" s="1">
        <v>819.8</v>
      </c>
      <c r="N370" s="1">
        <v>854.90125128077739</v>
      </c>
      <c r="O370" s="1">
        <v>847.53435967204905</v>
      </c>
      <c r="P370" s="1">
        <v>830.71988259799264</v>
      </c>
      <c r="Q370" s="1">
        <v>827.72462516862595</v>
      </c>
      <c r="R370" s="1">
        <v>808.25473385954263</v>
      </c>
      <c r="S370" s="1">
        <v>788.64523230513248</v>
      </c>
      <c r="T370" s="1">
        <v>781.86053175775476</v>
      </c>
      <c r="U370" s="1">
        <v>790.69188795336788</v>
      </c>
      <c r="V370" s="1">
        <v>811.76076625603014</v>
      </c>
      <c r="W370" s="1">
        <v>818.06529713309283</v>
      </c>
      <c r="X370" s="1">
        <v>845.12934189525254</v>
      </c>
      <c r="Y370" s="1">
        <v>848.67226890756297</v>
      </c>
    </row>
    <row r="371" spans="1:25" x14ac:dyDescent="0.25">
      <c r="A371" s="1" t="s">
        <v>62</v>
      </c>
      <c r="B371" s="1" t="s">
        <v>4</v>
      </c>
      <c r="C371" s="1"/>
      <c r="D371" s="1" t="s">
        <v>5</v>
      </c>
      <c r="E371" s="1"/>
      <c r="F371" s="1"/>
      <c r="G371" s="1"/>
      <c r="H371" s="1"/>
      <c r="I371" s="1"/>
      <c r="J371" s="1"/>
      <c r="K371" s="1"/>
      <c r="L371" s="1"/>
      <c r="M371" s="1"/>
      <c r="N371" s="1">
        <v>19.5</v>
      </c>
      <c r="O371" s="1">
        <v>16.7</v>
      </c>
      <c r="P371" s="1">
        <v>15.4</v>
      </c>
      <c r="Q371" s="1">
        <v>15.8</v>
      </c>
      <c r="R371" s="1">
        <v>16.5</v>
      </c>
      <c r="S371" s="1">
        <v>17.2</v>
      </c>
      <c r="T371" s="1">
        <v>15.6</v>
      </c>
      <c r="U371" s="1">
        <v>12.6</v>
      </c>
      <c r="V371" s="1">
        <v>13.4</v>
      </c>
      <c r="W371" s="1">
        <v>15.2</v>
      </c>
      <c r="X371" s="1">
        <v>16.899999999999999</v>
      </c>
      <c r="Y371" s="1">
        <v>13.6</v>
      </c>
    </row>
    <row r="372" spans="1:25" x14ac:dyDescent="0.25">
      <c r="A372" s="1" t="s">
        <v>62</v>
      </c>
      <c r="B372" s="1" t="s">
        <v>6</v>
      </c>
      <c r="C372" s="1"/>
      <c r="D372" s="1" t="s">
        <v>7</v>
      </c>
      <c r="E372" s="1"/>
      <c r="F372" s="1"/>
      <c r="G372" s="1"/>
      <c r="H372" s="1"/>
      <c r="I372" s="1"/>
      <c r="J372" s="1"/>
      <c r="K372" s="1"/>
      <c r="L372" s="1"/>
      <c r="M372" s="1"/>
      <c r="N372" s="1">
        <v>73.715876641918911</v>
      </c>
      <c r="O372" s="1">
        <v>67.208661015989279</v>
      </c>
      <c r="P372" s="1">
        <v>68.135886655531877</v>
      </c>
      <c r="Q372" s="1">
        <v>65.411646578649851</v>
      </c>
      <c r="R372" s="1">
        <v>60.666320539957674</v>
      </c>
      <c r="S372" s="1">
        <v>62.252025260448093</v>
      </c>
      <c r="T372" s="1">
        <v>60.946627323694301</v>
      </c>
      <c r="U372" s="1">
        <v>58.794292133120102</v>
      </c>
      <c r="V372" s="1">
        <v>62.807856147811428</v>
      </c>
      <c r="W372" s="1">
        <v>62.344433150615316</v>
      </c>
      <c r="X372" s="1">
        <v>57.219748443293305</v>
      </c>
      <c r="Y372" s="1">
        <v>56.597679306571244</v>
      </c>
    </row>
    <row r="373" spans="1:25" x14ac:dyDescent="0.25">
      <c r="A373" s="1" t="s">
        <v>62</v>
      </c>
      <c r="B373" s="1" t="s">
        <v>8</v>
      </c>
      <c r="C373" s="1"/>
      <c r="D373" s="1" t="s">
        <v>9</v>
      </c>
      <c r="E373" s="1"/>
      <c r="F373" s="1"/>
      <c r="G373" s="1"/>
      <c r="H373" s="1"/>
      <c r="I373" s="1"/>
      <c r="J373" s="1"/>
      <c r="K373" s="1"/>
      <c r="L373" s="1"/>
      <c r="M373" s="1"/>
      <c r="N373" s="1">
        <v>82.174111222158757</v>
      </c>
      <c r="O373" s="1">
        <v>83.135501104336157</v>
      </c>
      <c r="P373" s="1">
        <v>78.21708806081898</v>
      </c>
      <c r="Q373" s="1">
        <v>73.494036829095364</v>
      </c>
      <c r="R373" s="1">
        <v>68.571456527816594</v>
      </c>
      <c r="S373" s="1">
        <v>67.13258919592937</v>
      </c>
      <c r="T373" s="1">
        <v>70.520891118323988</v>
      </c>
      <c r="U373" s="1">
        <v>69.990345365927965</v>
      </c>
      <c r="V373" s="1">
        <v>75.610079551286745</v>
      </c>
      <c r="W373" s="1">
        <v>80.269717210585526</v>
      </c>
      <c r="X373" s="1">
        <v>76.472701307456219</v>
      </c>
      <c r="Y373" s="1">
        <v>75.561597387482848</v>
      </c>
    </row>
    <row r="374" spans="1:25" x14ac:dyDescent="0.25">
      <c r="A374" s="1" t="s">
        <v>62</v>
      </c>
      <c r="B374" s="1" t="s">
        <v>10</v>
      </c>
      <c r="C374" s="1"/>
      <c r="D374" s="1" t="s">
        <v>11</v>
      </c>
      <c r="E374" s="1"/>
      <c r="F374" s="1"/>
      <c r="G374" s="1"/>
      <c r="H374" s="1"/>
      <c r="I374" s="1"/>
      <c r="J374" s="1"/>
      <c r="K374" s="1"/>
      <c r="L374" s="1"/>
      <c r="M374" s="1"/>
      <c r="N374" s="1">
        <v>33.410012135922329</v>
      </c>
      <c r="O374" s="1">
        <v>32.055837879674549</v>
      </c>
      <c r="P374" s="1">
        <v>32.147025283649135</v>
      </c>
      <c r="Q374" s="1">
        <v>30.994316592254776</v>
      </c>
      <c r="R374" s="1">
        <v>28.462222932225732</v>
      </c>
      <c r="S374" s="1">
        <v>29.215385543622542</v>
      </c>
      <c r="T374" s="1">
        <v>29.932481557981703</v>
      </c>
      <c r="U374" s="1">
        <v>30.315362500951945</v>
      </c>
      <c r="V374" s="1">
        <v>34.082064300901827</v>
      </c>
      <c r="W374" s="1">
        <v>34.285849638799149</v>
      </c>
      <c r="X374" s="1">
        <v>32.607550249250473</v>
      </c>
      <c r="Y374" s="1">
        <v>31.640723305945905</v>
      </c>
    </row>
    <row r="375" spans="1:25" x14ac:dyDescent="0.25">
      <c r="A375" s="1" t="s">
        <v>62</v>
      </c>
      <c r="B375" s="1" t="s">
        <v>12</v>
      </c>
      <c r="C375" s="1"/>
      <c r="D375" s="1" t="s">
        <v>13</v>
      </c>
      <c r="E375" s="1"/>
      <c r="F375" s="1"/>
      <c r="G375" s="1"/>
      <c r="H375" s="1"/>
      <c r="I375" s="1"/>
      <c r="J375" s="1"/>
      <c r="K375" s="1"/>
      <c r="L375" s="1"/>
      <c r="M375" s="1"/>
      <c r="N375" s="1">
        <v>30.143357507386519</v>
      </c>
      <c r="O375" s="1">
        <v>31.839316415298295</v>
      </c>
      <c r="P375" s="1">
        <v>30.944936503580248</v>
      </c>
      <c r="Q375" s="1">
        <v>31.860440852314472</v>
      </c>
      <c r="R375" s="1">
        <v>30.964299872935197</v>
      </c>
      <c r="S375" s="1">
        <v>27.972928088994831</v>
      </c>
      <c r="T375" s="1">
        <v>29.377592390456886</v>
      </c>
      <c r="U375" s="1">
        <v>29.826680961862461</v>
      </c>
      <c r="V375" s="1">
        <v>26.480455904334828</v>
      </c>
      <c r="W375" s="1">
        <v>27.26205231289682</v>
      </c>
      <c r="X375" s="1">
        <v>28.96348506635864</v>
      </c>
      <c r="Y375" s="1">
        <v>29.474535017221584</v>
      </c>
    </row>
    <row r="376" spans="1:25" x14ac:dyDescent="0.25">
      <c r="A376" s="1" t="s">
        <v>62</v>
      </c>
      <c r="B376" s="1" t="s">
        <v>14</v>
      </c>
      <c r="C376" s="1"/>
      <c r="D376" s="1" t="s">
        <v>15</v>
      </c>
      <c r="E376" s="1"/>
      <c r="F376" s="1"/>
      <c r="G376" s="1"/>
      <c r="H376" s="1"/>
      <c r="I376" s="1"/>
      <c r="J376" s="1"/>
      <c r="K376" s="1"/>
      <c r="L376" s="1"/>
      <c r="M376" s="1"/>
      <c r="N376" s="1">
        <v>29.763330647327422</v>
      </c>
      <c r="O376" s="1">
        <v>31.002656097184328</v>
      </c>
      <c r="P376" s="1">
        <v>30.056138818891739</v>
      </c>
      <c r="Q376" s="1">
        <v>32.008618662747978</v>
      </c>
      <c r="R376" s="1">
        <v>32.214963151207115</v>
      </c>
      <c r="S376" s="1">
        <v>29.711744139849021</v>
      </c>
      <c r="T376" s="1">
        <v>31.803680024949323</v>
      </c>
      <c r="U376" s="1">
        <v>32.444846071373867</v>
      </c>
      <c r="V376" s="1">
        <v>31.505406078724462</v>
      </c>
      <c r="W376" s="1">
        <v>32.879391071997645</v>
      </c>
      <c r="X376" s="1">
        <v>34.656420169255789</v>
      </c>
      <c r="Y376" s="1">
        <v>36.61446613088404</v>
      </c>
    </row>
    <row r="377" spans="1:25" x14ac:dyDescent="0.25">
      <c r="A377" s="1" t="s">
        <v>62</v>
      </c>
      <c r="B377" s="1" t="s">
        <v>16</v>
      </c>
      <c r="C377" s="1"/>
      <c r="D377" s="1" t="s">
        <v>17</v>
      </c>
      <c r="E377" s="1"/>
      <c r="F377" s="1"/>
      <c r="G377" s="1"/>
      <c r="H377" s="1"/>
      <c r="I377" s="1"/>
      <c r="J377" s="1"/>
      <c r="K377" s="1"/>
      <c r="L377" s="1"/>
      <c r="M377" s="1"/>
      <c r="N377" s="1">
        <v>26.89331184528606</v>
      </c>
      <c r="O377" s="1">
        <v>26.958027487517374</v>
      </c>
      <c r="P377" s="1">
        <v>26.098924677528004</v>
      </c>
      <c r="Q377" s="1">
        <v>26.430940484937544</v>
      </c>
      <c r="R377" s="1">
        <v>27.620736975857689</v>
      </c>
      <c r="S377" s="1">
        <v>25.415327771156136</v>
      </c>
      <c r="T377" s="1">
        <v>25.818727584593802</v>
      </c>
      <c r="U377" s="1">
        <v>26.528472966763673</v>
      </c>
      <c r="V377" s="1">
        <v>26.514138016940709</v>
      </c>
      <c r="W377" s="1">
        <v>26.55855661510553</v>
      </c>
      <c r="X377" s="1">
        <v>28.380094764385561</v>
      </c>
      <c r="Y377" s="1">
        <v>29.910998851894377</v>
      </c>
    </row>
    <row r="378" spans="1:25" x14ac:dyDescent="0.25">
      <c r="A378" s="1" t="s">
        <v>62</v>
      </c>
      <c r="B378" s="1" t="s">
        <v>18</v>
      </c>
      <c r="C378" s="1"/>
      <c r="D378" s="1" t="s">
        <v>19</v>
      </c>
      <c r="E378" s="1"/>
      <c r="F378" s="1"/>
      <c r="G378" s="1"/>
      <c r="H378" s="1"/>
      <c r="I378" s="1"/>
      <c r="J378" s="1"/>
      <c r="K378" s="1"/>
      <c r="L378" s="1"/>
      <c r="M378" s="1"/>
      <c r="N378" s="1">
        <v>37.950485919210109</v>
      </c>
      <c r="O378" s="1">
        <v>38.308832480040095</v>
      </c>
      <c r="P378" s="1">
        <v>36.835622041280061</v>
      </c>
      <c r="Q378" s="1">
        <v>35.001329735979958</v>
      </c>
      <c r="R378" s="1">
        <v>32.881125278283747</v>
      </c>
      <c r="S378" s="1">
        <v>34.059878834421262</v>
      </c>
      <c r="T378" s="1">
        <v>34.780911584722517</v>
      </c>
      <c r="U378" s="1">
        <v>41.405764248704664</v>
      </c>
      <c r="V378" s="1">
        <v>38.602128931945941</v>
      </c>
      <c r="W378" s="1">
        <v>34.847397000189858</v>
      </c>
      <c r="X378" s="1">
        <v>37.103455699491484</v>
      </c>
      <c r="Y378" s="1">
        <v>33.499159663865548</v>
      </c>
    </row>
    <row r="379" spans="1:25" x14ac:dyDescent="0.25">
      <c r="A379" s="1" t="s">
        <v>62</v>
      </c>
      <c r="B379" s="1" t="s">
        <v>20</v>
      </c>
      <c r="C379" s="1"/>
      <c r="D379" s="1" t="s">
        <v>21</v>
      </c>
      <c r="E379" s="1">
        <v>230.6</v>
      </c>
      <c r="F379" s="1">
        <v>234.8</v>
      </c>
      <c r="G379" s="1">
        <v>245.79999999999998</v>
      </c>
      <c r="H379" s="1">
        <v>253</v>
      </c>
      <c r="I379" s="1">
        <v>257.60000000000002</v>
      </c>
      <c r="J379" s="1">
        <v>267.7</v>
      </c>
      <c r="K379" s="1">
        <v>285.10000000000002</v>
      </c>
      <c r="L379" s="1">
        <v>297.8</v>
      </c>
      <c r="M379" s="1">
        <v>308.5</v>
      </c>
      <c r="N379" s="1">
        <v>333.55048591921013</v>
      </c>
      <c r="O379" s="1">
        <v>327.20883248004009</v>
      </c>
      <c r="P379" s="1">
        <v>317.83562204128009</v>
      </c>
      <c r="Q379" s="1">
        <v>311.00132973597994</v>
      </c>
      <c r="R379" s="1">
        <v>297.88112527828378</v>
      </c>
      <c r="S379" s="1">
        <v>292.95987883442126</v>
      </c>
      <c r="T379" s="1">
        <v>298.7809115847225</v>
      </c>
      <c r="U379" s="1">
        <v>301.90576424870466</v>
      </c>
      <c r="V379" s="1">
        <v>309.002128931946</v>
      </c>
      <c r="W379" s="1">
        <v>313.64739700018987</v>
      </c>
      <c r="X379" s="1">
        <v>312.30345569949145</v>
      </c>
      <c r="Y379" s="1">
        <v>306.89915966386559</v>
      </c>
    </row>
    <row r="380" spans="1:25" x14ac:dyDescent="0.25">
      <c r="A380" s="1" t="s">
        <v>63</v>
      </c>
      <c r="B380" s="1" t="s">
        <v>4</v>
      </c>
      <c r="C380" s="1"/>
      <c r="D380" s="1" t="s">
        <v>5</v>
      </c>
      <c r="E380" s="1"/>
      <c r="F380" s="1"/>
      <c r="G380" s="1"/>
      <c r="H380" s="1"/>
      <c r="I380" s="1"/>
      <c r="J380" s="1"/>
      <c r="K380" s="1"/>
      <c r="L380" s="1"/>
      <c r="M380" s="1"/>
      <c r="N380" s="1">
        <v>9.8000000000000007</v>
      </c>
      <c r="O380" s="1">
        <v>9.6999999999999993</v>
      </c>
      <c r="P380" s="1">
        <v>7.3</v>
      </c>
      <c r="Q380" s="1">
        <v>6.7</v>
      </c>
      <c r="R380" s="1">
        <v>7.2</v>
      </c>
      <c r="S380" s="1">
        <v>8.5</v>
      </c>
      <c r="T380" s="1">
        <v>6.7</v>
      </c>
      <c r="U380" s="1">
        <v>7.3</v>
      </c>
      <c r="V380" s="1">
        <v>7.2</v>
      </c>
      <c r="W380" s="1">
        <v>7.1</v>
      </c>
      <c r="X380" s="1">
        <v>6.6</v>
      </c>
      <c r="Y380" s="1">
        <v>7.1</v>
      </c>
    </row>
    <row r="381" spans="1:25" x14ac:dyDescent="0.25">
      <c r="A381" s="1" t="s">
        <v>63</v>
      </c>
      <c r="B381" s="1" t="s">
        <v>6</v>
      </c>
      <c r="C381" s="1"/>
      <c r="D381" s="1" t="s">
        <v>7</v>
      </c>
      <c r="E381" s="1"/>
      <c r="F381" s="1"/>
      <c r="G381" s="1"/>
      <c r="H381" s="1"/>
      <c r="I381" s="1"/>
      <c r="J381" s="1"/>
      <c r="K381" s="1"/>
      <c r="L381" s="1"/>
      <c r="M381" s="1"/>
      <c r="N381" s="1">
        <v>40.10508280982296</v>
      </c>
      <c r="O381" s="1">
        <v>39.172408585505821</v>
      </c>
      <c r="P381" s="1">
        <v>39.717963485572767</v>
      </c>
      <c r="Q381" s="1">
        <v>40.270626784448226</v>
      </c>
      <c r="R381" s="1">
        <v>37.293941451335925</v>
      </c>
      <c r="S381" s="1">
        <v>34.332247294959977</v>
      </c>
      <c r="T381" s="1">
        <v>35.305470640306879</v>
      </c>
      <c r="U381" s="1">
        <v>37.028832533698889</v>
      </c>
      <c r="V381" s="1">
        <v>38.050689200087987</v>
      </c>
      <c r="W381" s="1">
        <v>36.559676189784739</v>
      </c>
      <c r="X381" s="1">
        <v>36.038957583068715</v>
      </c>
      <c r="Y381" s="1">
        <v>36.870249613507276</v>
      </c>
    </row>
    <row r="382" spans="1:25" x14ac:dyDescent="0.25">
      <c r="A382" s="1" t="s">
        <v>63</v>
      </c>
      <c r="B382" s="1" t="s">
        <v>8</v>
      </c>
      <c r="C382" s="1"/>
      <c r="D382" s="1" t="s">
        <v>9</v>
      </c>
      <c r="E382" s="1"/>
      <c r="F382" s="1"/>
      <c r="G382" s="1"/>
      <c r="H382" s="1"/>
      <c r="I382" s="1"/>
      <c r="J382" s="1"/>
      <c r="K382" s="1"/>
      <c r="L382" s="1"/>
      <c r="M382" s="1"/>
      <c r="N382" s="1">
        <v>42.818218161050829</v>
      </c>
      <c r="O382" s="1">
        <v>43.343922375549809</v>
      </c>
      <c r="P382" s="1">
        <v>44.142801743170345</v>
      </c>
      <c r="Q382" s="1">
        <v>44.947747523329568</v>
      </c>
      <c r="R382" s="1">
        <v>44.109225608051432</v>
      </c>
      <c r="S382" s="1">
        <v>38.15534773339769</v>
      </c>
      <c r="T382" s="1">
        <v>45.055089997049279</v>
      </c>
      <c r="U382" s="1">
        <v>45.378455563171116</v>
      </c>
      <c r="V382" s="1">
        <v>42.901479214018622</v>
      </c>
      <c r="W382" s="1">
        <v>46.034606309216969</v>
      </c>
      <c r="X382" s="1">
        <v>44.42369032624314</v>
      </c>
      <c r="Y382" s="1">
        <v>42.117573694175682</v>
      </c>
    </row>
    <row r="383" spans="1:25" x14ac:dyDescent="0.25">
      <c r="A383" s="1" t="s">
        <v>63</v>
      </c>
      <c r="B383" s="1" t="s">
        <v>10</v>
      </c>
      <c r="C383" s="1"/>
      <c r="D383" s="1" t="s">
        <v>11</v>
      </c>
      <c r="E383" s="1"/>
      <c r="F383" s="1"/>
      <c r="G383" s="1"/>
      <c r="H383" s="1"/>
      <c r="I383" s="1"/>
      <c r="J383" s="1"/>
      <c r="K383" s="1"/>
      <c r="L383" s="1"/>
      <c r="M383" s="1"/>
      <c r="N383" s="1">
        <v>18.176699029126215</v>
      </c>
      <c r="O383" s="1">
        <v>18.68366903894437</v>
      </c>
      <c r="P383" s="1">
        <v>18.739234771256886</v>
      </c>
      <c r="Q383" s="1">
        <v>19.0816256922222</v>
      </c>
      <c r="R383" s="1">
        <v>17.496832940612649</v>
      </c>
      <c r="S383" s="1">
        <v>16.112404971642331</v>
      </c>
      <c r="T383" s="1">
        <v>17.339439362643848</v>
      </c>
      <c r="U383" s="1">
        <v>19.092711903129999</v>
      </c>
      <c r="V383" s="1">
        <v>20.647831585893396</v>
      </c>
      <c r="W383" s="1">
        <v>20.105717500998296</v>
      </c>
      <c r="X383" s="1">
        <v>20.537352090688145</v>
      </c>
      <c r="Y383" s="1">
        <v>20.612176692317046</v>
      </c>
    </row>
    <row r="384" spans="1:25" x14ac:dyDescent="0.25">
      <c r="A384" s="1" t="s">
        <v>63</v>
      </c>
      <c r="B384" s="1" t="s">
        <v>12</v>
      </c>
      <c r="C384" s="1"/>
      <c r="D384" s="1" t="s">
        <v>13</v>
      </c>
      <c r="E384" s="1"/>
      <c r="F384" s="1"/>
      <c r="G384" s="1"/>
      <c r="H384" s="1"/>
      <c r="I384" s="1"/>
      <c r="J384" s="1"/>
      <c r="K384" s="1"/>
      <c r="L384" s="1"/>
      <c r="M384" s="1"/>
      <c r="N384" s="1">
        <v>17.016411496105295</v>
      </c>
      <c r="O384" s="1">
        <v>17.727904462860966</v>
      </c>
      <c r="P384" s="1">
        <v>18.616701180110276</v>
      </c>
      <c r="Q384" s="1">
        <v>17.747288758265981</v>
      </c>
      <c r="R384" s="1">
        <v>17.801062261753497</v>
      </c>
      <c r="S384" s="1">
        <v>17.201162759899351</v>
      </c>
      <c r="T384" s="1">
        <v>17.694090129424605</v>
      </c>
      <c r="U384" s="1">
        <v>18.305789554296219</v>
      </c>
      <c r="V384" s="1">
        <v>17.267137518684603</v>
      </c>
      <c r="W384" s="1">
        <v>17.797372098154092</v>
      </c>
      <c r="X384" s="1">
        <v>18.228106362414838</v>
      </c>
      <c r="Y384" s="1">
        <v>18.053152698048219</v>
      </c>
    </row>
    <row r="385" spans="1:25" x14ac:dyDescent="0.25">
      <c r="A385" s="1" t="s">
        <v>63</v>
      </c>
      <c r="B385" s="1" t="s">
        <v>14</v>
      </c>
      <c r="C385" s="1"/>
      <c r="D385" s="1" t="s">
        <v>15</v>
      </c>
      <c r="E385" s="1"/>
      <c r="F385" s="1"/>
      <c r="G385" s="1"/>
      <c r="H385" s="1"/>
      <c r="I385" s="1"/>
      <c r="J385" s="1"/>
      <c r="K385" s="1"/>
      <c r="L385" s="1"/>
      <c r="M385" s="1"/>
      <c r="N385" s="1">
        <v>16.801880204136449</v>
      </c>
      <c r="O385" s="1">
        <v>17.262057960570338</v>
      </c>
      <c r="P385" s="1">
        <v>18.081993962226488</v>
      </c>
      <c r="Q385" s="1">
        <v>17.829828557433256</v>
      </c>
      <c r="R385" s="1">
        <v>18.520055908513342</v>
      </c>
      <c r="S385" s="1">
        <v>18.270398622698981</v>
      </c>
      <c r="T385" s="1">
        <v>19.155319923072927</v>
      </c>
      <c r="U385" s="1">
        <v>19.912658906417523</v>
      </c>
      <c r="V385" s="1">
        <v>20.543761833582462</v>
      </c>
      <c r="W385" s="1">
        <v>21.464515970877358</v>
      </c>
      <c r="X385" s="1">
        <v>21.810942693477283</v>
      </c>
      <c r="Y385" s="1">
        <v>22.426360505166475</v>
      </c>
    </row>
    <row r="386" spans="1:25" x14ac:dyDescent="0.25">
      <c r="A386" s="1" t="s">
        <v>63</v>
      </c>
      <c r="B386" s="1" t="s">
        <v>16</v>
      </c>
      <c r="C386" s="1"/>
      <c r="D386" s="1" t="s">
        <v>17</v>
      </c>
      <c r="E386" s="1"/>
      <c r="F386" s="1"/>
      <c r="G386" s="1"/>
      <c r="H386" s="1"/>
      <c r="I386" s="1"/>
      <c r="J386" s="1"/>
      <c r="K386" s="1"/>
      <c r="L386" s="1"/>
      <c r="M386" s="1"/>
      <c r="N386" s="1">
        <v>15.18170829975826</v>
      </c>
      <c r="O386" s="1">
        <v>15.010037576568694</v>
      </c>
      <c r="P386" s="1">
        <v>15.701304857663231</v>
      </c>
      <c r="Q386" s="1">
        <v>14.722882684300759</v>
      </c>
      <c r="R386" s="1">
        <v>15.878881829733166</v>
      </c>
      <c r="S386" s="1">
        <v>15.628438617401669</v>
      </c>
      <c r="T386" s="1">
        <v>15.550589947502472</v>
      </c>
      <c r="U386" s="1">
        <v>16.281551539286262</v>
      </c>
      <c r="V386" s="1">
        <v>17.289100647732937</v>
      </c>
      <c r="W386" s="1">
        <v>17.338111930968548</v>
      </c>
      <c r="X386" s="1">
        <v>17.86095094410787</v>
      </c>
      <c r="Y386" s="1">
        <v>18.320486796785303</v>
      </c>
    </row>
    <row r="387" spans="1:25" x14ac:dyDescent="0.25">
      <c r="A387" s="1" t="s">
        <v>63</v>
      </c>
      <c r="B387" s="1" t="s">
        <v>18</v>
      </c>
      <c r="C387" s="1"/>
      <c r="D387" s="1" t="s">
        <v>19</v>
      </c>
      <c r="E387" s="1"/>
      <c r="F387" s="1"/>
      <c r="G387" s="1"/>
      <c r="H387" s="1"/>
      <c r="I387" s="1"/>
      <c r="J387" s="1"/>
      <c r="K387" s="1"/>
      <c r="L387" s="1"/>
      <c r="M387" s="1"/>
      <c r="N387" s="1">
        <v>20.713587108392588</v>
      </c>
      <c r="O387" s="1">
        <v>21.283326769539222</v>
      </c>
      <c r="P387" s="1">
        <v>19.991206210944895</v>
      </c>
      <c r="Q387" s="1">
        <v>20.326182308730004</v>
      </c>
      <c r="R387" s="1">
        <v>21.666950010119407</v>
      </c>
      <c r="S387" s="1">
        <v>23.919842996714877</v>
      </c>
      <c r="T387" s="1">
        <v>20.855235281705003</v>
      </c>
      <c r="U387" s="1">
        <v>18.745547279792746</v>
      </c>
      <c r="V387" s="1">
        <v>19.414459992823826</v>
      </c>
      <c r="W387" s="1">
        <v>21.062954243402316</v>
      </c>
      <c r="X387" s="1">
        <v>21.905211387847519</v>
      </c>
      <c r="Y387" s="1">
        <v>23.240336134453781</v>
      </c>
    </row>
    <row r="388" spans="1:25" x14ac:dyDescent="0.25">
      <c r="A388" s="1" t="s">
        <v>63</v>
      </c>
      <c r="B388" s="1" t="s">
        <v>20</v>
      </c>
      <c r="C388" s="1"/>
      <c r="D388" s="1" t="s">
        <v>21</v>
      </c>
      <c r="E388" s="1">
        <v>114.3</v>
      </c>
      <c r="F388" s="1">
        <v>123.7</v>
      </c>
      <c r="G388" s="1">
        <v>137.5</v>
      </c>
      <c r="H388" s="1">
        <v>139.6</v>
      </c>
      <c r="I388" s="1">
        <v>148.10000000000002</v>
      </c>
      <c r="J388" s="1">
        <v>150.9</v>
      </c>
      <c r="K388" s="1">
        <v>167</v>
      </c>
      <c r="L388" s="1">
        <v>171.8</v>
      </c>
      <c r="M388" s="1">
        <v>179</v>
      </c>
      <c r="N388" s="1">
        <v>180.61358710839261</v>
      </c>
      <c r="O388" s="1">
        <v>182.18332676953924</v>
      </c>
      <c r="P388" s="1">
        <v>182.29120621094489</v>
      </c>
      <c r="Q388" s="1">
        <v>181.62618230873002</v>
      </c>
      <c r="R388" s="1">
        <v>179.96695001011943</v>
      </c>
      <c r="S388" s="1">
        <v>172.11984299671485</v>
      </c>
      <c r="T388" s="1">
        <v>177.65523528170502</v>
      </c>
      <c r="U388" s="1">
        <v>182.04554727979274</v>
      </c>
      <c r="V388" s="1">
        <v>183.31445999282383</v>
      </c>
      <c r="W388" s="1">
        <v>187.46295424340232</v>
      </c>
      <c r="X388" s="1">
        <v>187.40521138784752</v>
      </c>
      <c r="Y388" s="1">
        <v>188.74033613445377</v>
      </c>
    </row>
    <row r="389" spans="1:25" x14ac:dyDescent="0.25">
      <c r="A389" s="1" t="s">
        <v>64</v>
      </c>
      <c r="B389" s="1" t="s">
        <v>4</v>
      </c>
      <c r="C389" s="1"/>
      <c r="D389" s="1" t="s">
        <v>5</v>
      </c>
      <c r="E389" s="1"/>
      <c r="F389" s="1"/>
      <c r="G389" s="1"/>
      <c r="H389" s="1"/>
      <c r="I389" s="1"/>
      <c r="J389" s="1"/>
      <c r="K389" s="1"/>
      <c r="L389" s="1"/>
      <c r="M389" s="1"/>
      <c r="N389" s="1">
        <v>15.8</v>
      </c>
      <c r="O389" s="1">
        <v>12.6</v>
      </c>
      <c r="P389" s="1">
        <v>11.3</v>
      </c>
      <c r="Q389" s="1">
        <v>9.4</v>
      </c>
      <c r="R389" s="1">
        <v>11.4</v>
      </c>
      <c r="S389" s="1">
        <v>13.7</v>
      </c>
      <c r="T389" s="1">
        <v>12.3</v>
      </c>
      <c r="U389" s="1">
        <v>11</v>
      </c>
      <c r="V389" s="1">
        <v>12.3</v>
      </c>
      <c r="W389" s="1">
        <v>12.6</v>
      </c>
      <c r="X389" s="1">
        <v>9</v>
      </c>
      <c r="Y389" s="1">
        <v>9.8000000000000007</v>
      </c>
    </row>
    <row r="390" spans="1:25" x14ac:dyDescent="0.25">
      <c r="A390" s="1" t="s">
        <v>64</v>
      </c>
      <c r="B390" s="1" t="s">
        <v>6</v>
      </c>
      <c r="C390" s="1"/>
      <c r="D390" s="1" t="s">
        <v>7</v>
      </c>
      <c r="E390" s="1"/>
      <c r="F390" s="1"/>
      <c r="G390" s="1"/>
      <c r="H390" s="1"/>
      <c r="I390" s="1"/>
      <c r="J390" s="1"/>
      <c r="K390" s="1"/>
      <c r="L390" s="1"/>
      <c r="M390" s="1"/>
      <c r="N390" s="1">
        <v>137.74728726442032</v>
      </c>
      <c r="O390" s="1">
        <v>128.93318483000775</v>
      </c>
      <c r="P390" s="1">
        <v>127.26530553475781</v>
      </c>
      <c r="Q390" s="1">
        <v>128.29231801023241</v>
      </c>
      <c r="R390" s="1">
        <v>120.31399017532651</v>
      </c>
      <c r="S390" s="1">
        <v>116.72964080286391</v>
      </c>
      <c r="T390" s="1">
        <v>119.65873118914133</v>
      </c>
      <c r="U390" s="1">
        <v>117.97430127179956</v>
      </c>
      <c r="V390" s="1">
        <v>114.52880709729453</v>
      </c>
      <c r="W390" s="1">
        <v>113.16345518568265</v>
      </c>
      <c r="X390" s="1">
        <v>120.18254714470721</v>
      </c>
      <c r="Y390" s="1">
        <v>121.79314214247252</v>
      </c>
    </row>
    <row r="391" spans="1:25" x14ac:dyDescent="0.25">
      <c r="A391" s="1" t="s">
        <v>64</v>
      </c>
      <c r="B391" s="1" t="s">
        <v>8</v>
      </c>
      <c r="C391" s="1"/>
      <c r="D391" s="1" t="s">
        <v>9</v>
      </c>
      <c r="E391" s="1"/>
      <c r="F391" s="1"/>
      <c r="G391" s="1"/>
      <c r="H391" s="1"/>
      <c r="I391" s="1"/>
      <c r="J391" s="1"/>
      <c r="K391" s="1"/>
      <c r="L391" s="1"/>
      <c r="M391" s="1"/>
      <c r="N391" s="1">
        <v>201.9219481724729</v>
      </c>
      <c r="O391" s="1">
        <v>196.17085307609534</v>
      </c>
      <c r="P391" s="1">
        <v>191.88996333198946</v>
      </c>
      <c r="Q391" s="1">
        <v>193.71831298982505</v>
      </c>
      <c r="R391" s="1">
        <v>190.03947441990491</v>
      </c>
      <c r="S391" s="1">
        <v>178.18818229355216</v>
      </c>
      <c r="T391" s="1">
        <v>182.47373856594865</v>
      </c>
      <c r="U391" s="1">
        <v>181.19609131063891</v>
      </c>
      <c r="V391" s="1">
        <v>181.42326416892735</v>
      </c>
      <c r="W391" s="1">
        <v>169.70315823864667</v>
      </c>
      <c r="X391" s="1">
        <v>180.12958718444531</v>
      </c>
      <c r="Y391" s="1">
        <v>187.81885216001669</v>
      </c>
    </row>
    <row r="392" spans="1:25" x14ac:dyDescent="0.25">
      <c r="A392" s="1" t="s">
        <v>64</v>
      </c>
      <c r="B392" s="1" t="s">
        <v>10</v>
      </c>
      <c r="C392" s="1"/>
      <c r="D392" s="1" t="s">
        <v>11</v>
      </c>
      <c r="E392" s="1"/>
      <c r="F392" s="1"/>
      <c r="G392" s="1"/>
      <c r="H392" s="1"/>
      <c r="I392" s="1"/>
      <c r="J392" s="1"/>
      <c r="K392" s="1"/>
      <c r="L392" s="1"/>
      <c r="M392" s="1"/>
      <c r="N392" s="1">
        <v>62.430764563106798</v>
      </c>
      <c r="O392" s="1">
        <v>61.495962093896892</v>
      </c>
      <c r="P392" s="1">
        <v>60.044731133252697</v>
      </c>
      <c r="Q392" s="1">
        <v>60.789368999942511</v>
      </c>
      <c r="R392" s="1">
        <v>56.446535404768568</v>
      </c>
      <c r="S392" s="1">
        <v>54.782176903583924</v>
      </c>
      <c r="T392" s="1">
        <v>58.767530244909999</v>
      </c>
      <c r="U392" s="1">
        <v>60.82960741756149</v>
      </c>
      <c r="V392" s="1">
        <v>62.147928733778144</v>
      </c>
      <c r="W392" s="1">
        <v>62.233386575670679</v>
      </c>
      <c r="X392" s="1">
        <v>68.487865670847455</v>
      </c>
      <c r="Y392" s="1">
        <v>68.088005697510809</v>
      </c>
    </row>
    <row r="393" spans="1:25" x14ac:dyDescent="0.25">
      <c r="A393" s="1" t="s">
        <v>64</v>
      </c>
      <c r="B393" s="1" t="s">
        <v>12</v>
      </c>
      <c r="C393" s="1"/>
      <c r="D393" s="1" t="s">
        <v>13</v>
      </c>
      <c r="E393" s="1"/>
      <c r="F393" s="1"/>
      <c r="G393" s="1"/>
      <c r="H393" s="1"/>
      <c r="I393" s="1"/>
      <c r="J393" s="1"/>
      <c r="K393" s="1"/>
      <c r="L393" s="1"/>
      <c r="M393" s="1"/>
      <c r="N393" s="1">
        <v>65.009637389202268</v>
      </c>
      <c r="O393" s="1">
        <v>64.104102537705259</v>
      </c>
      <c r="P393" s="1">
        <v>72.015368878022002</v>
      </c>
      <c r="Q393" s="1">
        <v>74.976120499632614</v>
      </c>
      <c r="R393" s="1">
        <v>70.726825921219827</v>
      </c>
      <c r="S393" s="1">
        <v>65.539459674215323</v>
      </c>
      <c r="T393" s="1">
        <v>66.420372680492747</v>
      </c>
      <c r="U393" s="1">
        <v>67.513095420431924</v>
      </c>
      <c r="V393" s="1">
        <v>64.242526158445443</v>
      </c>
      <c r="W393" s="1">
        <v>68.673958767435579</v>
      </c>
      <c r="X393" s="1">
        <v>70.14200513896418</v>
      </c>
      <c r="Y393" s="1">
        <v>69.787102181400684</v>
      </c>
    </row>
    <row r="394" spans="1:25" x14ac:dyDescent="0.25">
      <c r="A394" s="1" t="s">
        <v>64</v>
      </c>
      <c r="B394" s="1" t="s">
        <v>14</v>
      </c>
      <c r="C394" s="1"/>
      <c r="D394" s="1" t="s">
        <v>15</v>
      </c>
      <c r="E394" s="1"/>
      <c r="F394" s="1"/>
      <c r="G394" s="1"/>
      <c r="H394" s="1"/>
      <c r="I394" s="1"/>
      <c r="J394" s="1"/>
      <c r="K394" s="1"/>
      <c r="L394" s="1"/>
      <c r="M394" s="1"/>
      <c r="N394" s="1">
        <v>64.190040290088632</v>
      </c>
      <c r="O394" s="1">
        <v>62.419601585422356</v>
      </c>
      <c r="P394" s="1">
        <v>69.946949926399029</v>
      </c>
      <c r="Q394" s="1">
        <v>75.324822434484446</v>
      </c>
      <c r="R394" s="1">
        <v>73.583517153748403</v>
      </c>
      <c r="S394" s="1">
        <v>69.613436630909803</v>
      </c>
      <c r="T394" s="1">
        <v>71.905561619626795</v>
      </c>
      <c r="U394" s="1">
        <v>73.43934752642059</v>
      </c>
      <c r="V394" s="1">
        <v>76.433233682112601</v>
      </c>
      <c r="W394" s="1">
        <v>82.824210036035595</v>
      </c>
      <c r="X394" s="1">
        <v>83.928808844675984</v>
      </c>
      <c r="Y394" s="1">
        <v>86.692376578645238</v>
      </c>
    </row>
    <row r="395" spans="1:25" x14ac:dyDescent="0.25">
      <c r="A395" s="1" t="s">
        <v>64</v>
      </c>
      <c r="B395" s="1" t="s">
        <v>16</v>
      </c>
      <c r="C395" s="1"/>
      <c r="D395" s="1" t="s">
        <v>17</v>
      </c>
      <c r="E395" s="1"/>
      <c r="F395" s="1"/>
      <c r="G395" s="1"/>
      <c r="H395" s="1"/>
      <c r="I395" s="1"/>
      <c r="J395" s="1"/>
      <c r="K395" s="1"/>
      <c r="L395" s="1"/>
      <c r="M395" s="1"/>
      <c r="N395" s="1">
        <v>58.000322320709103</v>
      </c>
      <c r="O395" s="1">
        <v>54.276295876872403</v>
      </c>
      <c r="P395" s="1">
        <v>60.737681195578951</v>
      </c>
      <c r="Q395" s="1">
        <v>62.199057065882926</v>
      </c>
      <c r="R395" s="1">
        <v>63.089656925031768</v>
      </c>
      <c r="S395" s="1">
        <v>59.547103694874842</v>
      </c>
      <c r="T395" s="1">
        <v>58.374065699880461</v>
      </c>
      <c r="U395" s="1">
        <v>60.0475570531475</v>
      </c>
      <c r="V395" s="1">
        <v>64.324240159441956</v>
      </c>
      <c r="W395" s="1">
        <v>66.901831196528818</v>
      </c>
      <c r="X395" s="1">
        <v>68.729186016359819</v>
      </c>
      <c r="Y395" s="1">
        <v>70.82052123995409</v>
      </c>
    </row>
    <row r="396" spans="1:25" x14ac:dyDescent="0.25">
      <c r="A396" s="1" t="s">
        <v>64</v>
      </c>
      <c r="B396" s="1" t="s">
        <v>18</v>
      </c>
      <c r="C396" s="1"/>
      <c r="D396" s="1" t="s">
        <v>19</v>
      </c>
      <c r="E396" s="1"/>
      <c r="F396" s="1"/>
      <c r="G396" s="1"/>
      <c r="H396" s="1"/>
      <c r="I396" s="1"/>
      <c r="J396" s="1"/>
      <c r="K396" s="1"/>
      <c r="L396" s="1"/>
      <c r="M396" s="1"/>
      <c r="N396" s="1">
        <v>83.729384916322545</v>
      </c>
      <c r="O396" s="1">
        <v>89.584669363789345</v>
      </c>
      <c r="P396" s="1">
        <v>93.575644764249205</v>
      </c>
      <c r="Q396" s="1">
        <v>87.895925997301987</v>
      </c>
      <c r="R396" s="1">
        <v>88.481206233555952</v>
      </c>
      <c r="S396" s="1">
        <v>91.962127223857678</v>
      </c>
      <c r="T396" s="1">
        <v>81.500447351761963</v>
      </c>
      <c r="U396" s="1">
        <v>85.77440090673575</v>
      </c>
      <c r="V396" s="1">
        <v>89.388051668460719</v>
      </c>
      <c r="W396" s="1">
        <v>86.347070438579834</v>
      </c>
      <c r="X396" s="1">
        <v>84.784284176533902</v>
      </c>
      <c r="Y396" s="1">
        <v>89.172268907563023</v>
      </c>
    </row>
    <row r="397" spans="1:25" x14ac:dyDescent="0.25">
      <c r="A397" s="1" t="s">
        <v>64</v>
      </c>
      <c r="B397" s="1" t="s">
        <v>20</v>
      </c>
      <c r="C397" s="1"/>
      <c r="D397" s="1" t="s">
        <v>21</v>
      </c>
      <c r="E397" s="1">
        <v>492.9</v>
      </c>
      <c r="F397" s="1">
        <v>517.79999999999995</v>
      </c>
      <c r="G397" s="1">
        <v>548.30000000000007</v>
      </c>
      <c r="H397" s="1">
        <v>555.59999999999991</v>
      </c>
      <c r="I397" s="1">
        <v>566</v>
      </c>
      <c r="J397" s="1">
        <v>591.20000000000005</v>
      </c>
      <c r="K397" s="1">
        <v>639.1</v>
      </c>
      <c r="L397" s="1">
        <v>661.4</v>
      </c>
      <c r="M397" s="1">
        <v>659.30000000000007</v>
      </c>
      <c r="N397" s="1">
        <v>688.8293849163224</v>
      </c>
      <c r="O397" s="1">
        <v>669.58466936378932</v>
      </c>
      <c r="P397" s="1">
        <v>686.77564476424914</v>
      </c>
      <c r="Q397" s="1">
        <v>692.59592599730195</v>
      </c>
      <c r="R397" s="1">
        <v>674.08120623355603</v>
      </c>
      <c r="S397" s="1">
        <v>650.0621272238576</v>
      </c>
      <c r="T397" s="1">
        <v>651.40044735176195</v>
      </c>
      <c r="U397" s="1">
        <v>657.77440090673576</v>
      </c>
      <c r="V397" s="1">
        <v>664.78805166846087</v>
      </c>
      <c r="W397" s="1">
        <v>662.44707043857989</v>
      </c>
      <c r="X397" s="1">
        <v>685.38428417653381</v>
      </c>
      <c r="Y397" s="1">
        <v>703.97226890756315</v>
      </c>
    </row>
    <row r="398" spans="1:25" x14ac:dyDescent="0.25">
      <c r="A398" s="1" t="s">
        <v>65</v>
      </c>
      <c r="B398" s="1" t="s">
        <v>4</v>
      </c>
      <c r="C398" s="1"/>
      <c r="D398" s="1" t="s">
        <v>5</v>
      </c>
      <c r="E398" s="1"/>
      <c r="F398" s="1"/>
      <c r="G398" s="1"/>
      <c r="H398" s="1"/>
      <c r="I398" s="1"/>
      <c r="J398" s="1"/>
      <c r="K398" s="1"/>
      <c r="L398" s="1"/>
      <c r="M398" s="1"/>
      <c r="N398" s="1">
        <v>12.4</v>
      </c>
      <c r="O398" s="1">
        <v>12.4</v>
      </c>
      <c r="P398" s="1">
        <v>11.4</v>
      </c>
      <c r="Q398" s="1">
        <v>7.8</v>
      </c>
      <c r="R398" s="1">
        <v>9.1</v>
      </c>
      <c r="S398" s="1">
        <v>14.6</v>
      </c>
      <c r="T398" s="1">
        <v>12.4</v>
      </c>
      <c r="U398" s="1">
        <v>9.4</v>
      </c>
      <c r="V398" s="1">
        <v>9.5</v>
      </c>
      <c r="W398" s="1">
        <v>10.8</v>
      </c>
      <c r="X398" s="1">
        <v>11.6</v>
      </c>
      <c r="Y398" s="1">
        <v>10</v>
      </c>
    </row>
    <row r="399" spans="1:25" x14ac:dyDescent="0.25">
      <c r="A399" s="1" t="s">
        <v>65</v>
      </c>
      <c r="B399" s="1" t="s">
        <v>6</v>
      </c>
      <c r="C399" s="1"/>
      <c r="D399" s="1" t="s">
        <v>7</v>
      </c>
      <c r="E399" s="1"/>
      <c r="F399" s="1"/>
      <c r="G399" s="1"/>
      <c r="H399" s="1"/>
      <c r="I399" s="1"/>
      <c r="J399" s="1"/>
      <c r="K399" s="1"/>
      <c r="L399" s="1"/>
      <c r="M399" s="1"/>
      <c r="N399" s="1">
        <v>35.547687035979436</v>
      </c>
      <c r="O399" s="1">
        <v>33.744231967228586</v>
      </c>
      <c r="P399" s="1">
        <v>34.235765708690899</v>
      </c>
      <c r="Q399" s="1">
        <v>35.48989595109893</v>
      </c>
      <c r="R399" s="1">
        <v>34.520947322177406</v>
      </c>
      <c r="S399" s="1">
        <v>31.15438638831905</v>
      </c>
      <c r="T399" s="1">
        <v>31.953685452935972</v>
      </c>
      <c r="U399" s="1">
        <v>33.612481913030237</v>
      </c>
      <c r="V399" s="1">
        <v>33.153075738690525</v>
      </c>
      <c r="W399" s="1">
        <v>33.343282390096931</v>
      </c>
      <c r="X399" s="1">
        <v>33.351842324682011</v>
      </c>
      <c r="Y399" s="1">
        <v>33.758168458719105</v>
      </c>
    </row>
    <row r="400" spans="1:25" x14ac:dyDescent="0.25">
      <c r="A400" s="1" t="s">
        <v>65</v>
      </c>
      <c r="B400" s="1" t="s">
        <v>8</v>
      </c>
      <c r="C400" s="1"/>
      <c r="D400" s="1" t="s">
        <v>9</v>
      </c>
      <c r="E400" s="1"/>
      <c r="F400" s="1"/>
      <c r="G400" s="1"/>
      <c r="H400" s="1"/>
      <c r="I400" s="1"/>
      <c r="J400" s="1"/>
      <c r="K400" s="1"/>
      <c r="L400" s="1"/>
      <c r="M400" s="1"/>
      <c r="N400" s="1">
        <v>41.54114791547687</v>
      </c>
      <c r="O400" s="1">
        <v>41.961121703509335</v>
      </c>
      <c r="P400" s="1">
        <v>44.511541784253879</v>
      </c>
      <c r="Q400" s="1">
        <v>45.493755149749944</v>
      </c>
      <c r="R400" s="1">
        <v>42.983198210791166</v>
      </c>
      <c r="S400" s="1">
        <v>39.624604802703033</v>
      </c>
      <c r="T400" s="1">
        <v>38.853024491000291</v>
      </c>
      <c r="U400" s="1">
        <v>38.756336151092832</v>
      </c>
      <c r="V400" s="1">
        <v>41.756734364689486</v>
      </c>
      <c r="W400" s="1">
        <v>44.519831560605503</v>
      </c>
      <c r="X400" s="1">
        <v>41.842099380865363</v>
      </c>
      <c r="Y400" s="1">
        <v>45.669452309402629</v>
      </c>
    </row>
    <row r="401" spans="1:25" x14ac:dyDescent="0.25">
      <c r="A401" s="1" t="s">
        <v>65</v>
      </c>
      <c r="B401" s="1" t="s">
        <v>10</v>
      </c>
      <c r="C401" s="1"/>
      <c r="D401" s="1" t="s">
        <v>11</v>
      </c>
      <c r="E401" s="1"/>
      <c r="F401" s="1"/>
      <c r="G401" s="1"/>
      <c r="H401" s="1"/>
      <c r="I401" s="1"/>
      <c r="J401" s="1"/>
      <c r="K401" s="1"/>
      <c r="L401" s="1"/>
      <c r="M401" s="1"/>
      <c r="N401" s="1">
        <v>16.11116504854369</v>
      </c>
      <c r="O401" s="1">
        <v>16.094646329262076</v>
      </c>
      <c r="P401" s="1">
        <v>16.152692507055232</v>
      </c>
      <c r="Q401" s="1">
        <v>16.81634889915113</v>
      </c>
      <c r="R401" s="1">
        <v>16.195854467031431</v>
      </c>
      <c r="S401" s="1">
        <v>14.621008808977917</v>
      </c>
      <c r="T401" s="1">
        <v>15.693290056063736</v>
      </c>
      <c r="U401" s="1">
        <v>17.331181935876931</v>
      </c>
      <c r="V401" s="1">
        <v>17.990189896619988</v>
      </c>
      <c r="W401" s="1">
        <v>18.336886049297568</v>
      </c>
      <c r="X401" s="1">
        <v>19.006058294452625</v>
      </c>
      <c r="Y401" s="1">
        <v>18.872379231878266</v>
      </c>
    </row>
    <row r="402" spans="1:25" x14ac:dyDescent="0.25">
      <c r="A402" s="1" t="s">
        <v>65</v>
      </c>
      <c r="B402" s="1" t="s">
        <v>12</v>
      </c>
      <c r="C402" s="1"/>
      <c r="D402" s="1" t="s">
        <v>13</v>
      </c>
      <c r="E402" s="1"/>
      <c r="F402" s="1"/>
      <c r="G402" s="1"/>
      <c r="H402" s="1"/>
      <c r="I402" s="1"/>
      <c r="J402" s="1"/>
      <c r="K402" s="1"/>
      <c r="L402" s="1"/>
      <c r="M402" s="1"/>
      <c r="N402" s="1">
        <v>18.995871608917543</v>
      </c>
      <c r="O402" s="1">
        <v>18.224285787821074</v>
      </c>
      <c r="P402" s="1">
        <v>20.35757590878471</v>
      </c>
      <c r="Q402" s="1">
        <v>21.099162380602497</v>
      </c>
      <c r="R402" s="1">
        <v>20.017669631512074</v>
      </c>
      <c r="S402" s="1">
        <v>18.68228049264998</v>
      </c>
      <c r="T402" s="1">
        <v>21.138359582098865</v>
      </c>
      <c r="U402" s="1">
        <v>20.925700719865219</v>
      </c>
      <c r="V402" s="1">
        <v>20.087541106128548</v>
      </c>
      <c r="W402" s="1">
        <v>19.306689873262567</v>
      </c>
      <c r="X402" s="1">
        <v>18.952193489073807</v>
      </c>
      <c r="Y402" s="1">
        <v>20.478661308840415</v>
      </c>
    </row>
    <row r="403" spans="1:25" x14ac:dyDescent="0.25">
      <c r="A403" s="1" t="s">
        <v>65</v>
      </c>
      <c r="B403" s="1" t="s">
        <v>14</v>
      </c>
      <c r="C403" s="1"/>
      <c r="D403" s="1" t="s">
        <v>15</v>
      </c>
      <c r="E403" s="1"/>
      <c r="F403" s="1"/>
      <c r="G403" s="1"/>
      <c r="H403" s="1"/>
      <c r="I403" s="1"/>
      <c r="J403" s="1"/>
      <c r="K403" s="1"/>
      <c r="L403" s="1"/>
      <c r="M403" s="1"/>
      <c r="N403" s="1">
        <v>18.756384636046199</v>
      </c>
      <c r="O403" s="1">
        <v>17.745395583466308</v>
      </c>
      <c r="P403" s="1">
        <v>19.772867443427057</v>
      </c>
      <c r="Q403" s="1">
        <v>21.197291207445502</v>
      </c>
      <c r="R403" s="1">
        <v>20.826193138500635</v>
      </c>
      <c r="S403" s="1">
        <v>19.843583631307109</v>
      </c>
      <c r="T403" s="1">
        <v>22.884027236342849</v>
      </c>
      <c r="U403" s="1">
        <v>22.762544034308469</v>
      </c>
      <c r="V403" s="1">
        <v>23.899367214748377</v>
      </c>
      <c r="W403" s="1">
        <v>23.284828279361655</v>
      </c>
      <c r="X403" s="1">
        <v>22.67735319770868</v>
      </c>
      <c r="Y403" s="1">
        <v>25.439425947187143</v>
      </c>
    </row>
    <row r="404" spans="1:25" x14ac:dyDescent="0.25">
      <c r="A404" s="1" t="s">
        <v>65</v>
      </c>
      <c r="B404" s="1" t="s">
        <v>16</v>
      </c>
      <c r="C404" s="1"/>
      <c r="D404" s="1" t="s">
        <v>17</v>
      </c>
      <c r="E404" s="1"/>
      <c r="F404" s="1"/>
      <c r="G404" s="1"/>
      <c r="H404" s="1"/>
      <c r="I404" s="1"/>
      <c r="J404" s="1"/>
      <c r="K404" s="1"/>
      <c r="L404" s="1"/>
      <c r="M404" s="1"/>
      <c r="N404" s="1">
        <v>16.947743755036264</v>
      </c>
      <c r="O404" s="1">
        <v>15.430318628712618</v>
      </c>
      <c r="P404" s="1">
        <v>17.169556647788227</v>
      </c>
      <c r="Q404" s="1">
        <v>17.503546411951994</v>
      </c>
      <c r="R404" s="1">
        <v>17.856137229987294</v>
      </c>
      <c r="S404" s="1">
        <v>16.974135876042908</v>
      </c>
      <c r="T404" s="1">
        <v>18.577613181558299</v>
      </c>
      <c r="U404" s="1">
        <v>18.611755245826313</v>
      </c>
      <c r="V404" s="1">
        <v>20.11309167912307</v>
      </c>
      <c r="W404" s="1">
        <v>18.808481847375774</v>
      </c>
      <c r="X404" s="1">
        <v>18.570453313217509</v>
      </c>
      <c r="Y404" s="1">
        <v>20.781912743972448</v>
      </c>
    </row>
    <row r="405" spans="1:25" x14ac:dyDescent="0.25">
      <c r="A405" s="1" t="s">
        <v>65</v>
      </c>
      <c r="B405" s="1" t="s">
        <v>18</v>
      </c>
      <c r="C405" s="1"/>
      <c r="D405" s="1" t="s">
        <v>19</v>
      </c>
      <c r="E405" s="1"/>
      <c r="F405" s="1"/>
      <c r="G405" s="1"/>
      <c r="H405" s="1"/>
      <c r="I405" s="1"/>
      <c r="J405" s="1"/>
      <c r="K405" s="1"/>
      <c r="L405" s="1"/>
      <c r="M405" s="1"/>
      <c r="N405" s="1">
        <v>23.197388766417237</v>
      </c>
      <c r="O405" s="1">
        <v>26.177569725394722</v>
      </c>
      <c r="P405" s="1">
        <v>26.235974247301648</v>
      </c>
      <c r="Q405" s="1">
        <v>24.918489111582193</v>
      </c>
      <c r="R405" s="1">
        <v>23.681210281319572</v>
      </c>
      <c r="S405" s="1">
        <v>25.535462263748453</v>
      </c>
      <c r="T405" s="1">
        <v>24.600113948090311</v>
      </c>
      <c r="U405" s="1">
        <v>25.539540155440413</v>
      </c>
      <c r="V405" s="1">
        <v>25.408950285053621</v>
      </c>
      <c r="W405" s="1">
        <v>25.43666603379533</v>
      </c>
      <c r="X405" s="1">
        <v>27.315548791804311</v>
      </c>
      <c r="Y405" s="1">
        <v>27.386554621848738</v>
      </c>
    </row>
    <row r="406" spans="1:25" x14ac:dyDescent="0.25">
      <c r="A406" s="1" t="s">
        <v>65</v>
      </c>
      <c r="B406" s="1" t="s">
        <v>20</v>
      </c>
      <c r="C406" s="1"/>
      <c r="D406" s="1" t="s">
        <v>21</v>
      </c>
      <c r="E406" s="1">
        <v>135.30000000000001</v>
      </c>
      <c r="F406" s="1">
        <v>141</v>
      </c>
      <c r="G406" s="1">
        <v>148.30000000000001</v>
      </c>
      <c r="H406" s="1">
        <v>154.5</v>
      </c>
      <c r="I406" s="1">
        <v>154.9</v>
      </c>
      <c r="J406" s="1">
        <v>154.5</v>
      </c>
      <c r="K406" s="1">
        <v>174.4</v>
      </c>
      <c r="L406" s="1">
        <v>180.6</v>
      </c>
      <c r="M406" s="1">
        <v>182</v>
      </c>
      <c r="N406" s="1">
        <v>183.49738876641726</v>
      </c>
      <c r="O406" s="1">
        <v>181.77756972539473</v>
      </c>
      <c r="P406" s="1">
        <v>189.83597424730164</v>
      </c>
      <c r="Q406" s="1">
        <v>190.31848911158218</v>
      </c>
      <c r="R406" s="1">
        <v>185.18121028131961</v>
      </c>
      <c r="S406" s="1">
        <v>181.03546226374846</v>
      </c>
      <c r="T406" s="1">
        <v>186.10011394809032</v>
      </c>
      <c r="U406" s="1">
        <v>186.93954015544043</v>
      </c>
      <c r="V406" s="1">
        <v>191.90895028505361</v>
      </c>
      <c r="W406" s="1">
        <v>193.8366660337953</v>
      </c>
      <c r="X406" s="1">
        <v>193.3155487918043</v>
      </c>
      <c r="Y406" s="1">
        <v>202.38655462184875</v>
      </c>
    </row>
    <row r="407" spans="1:25" x14ac:dyDescent="0.25">
      <c r="A407" s="1" t="s">
        <v>66</v>
      </c>
      <c r="B407" s="1" t="s">
        <v>4</v>
      </c>
      <c r="C407" s="1"/>
      <c r="D407" s="1" t="s">
        <v>5</v>
      </c>
      <c r="E407" s="1"/>
      <c r="F407" s="1"/>
      <c r="G407" s="1"/>
      <c r="H407" s="1"/>
      <c r="I407" s="1"/>
      <c r="J407" s="1"/>
      <c r="K407" s="1"/>
      <c r="L407" s="1"/>
      <c r="M407" s="1"/>
      <c r="N407" s="1">
        <v>5.8</v>
      </c>
      <c r="O407" s="1">
        <v>5.7</v>
      </c>
      <c r="P407" s="1">
        <v>6.1</v>
      </c>
      <c r="Q407" s="1">
        <v>6.4</v>
      </c>
      <c r="R407" s="1">
        <v>6.9</v>
      </c>
      <c r="S407" s="1">
        <v>8.6</v>
      </c>
      <c r="T407" s="1">
        <v>6.6</v>
      </c>
      <c r="U407" s="1">
        <v>7.9</v>
      </c>
      <c r="V407" s="1">
        <v>7.9</v>
      </c>
      <c r="W407" s="1">
        <v>6.2</v>
      </c>
      <c r="X407" s="1">
        <v>6.8</v>
      </c>
      <c r="Y407" s="1">
        <v>6.8</v>
      </c>
    </row>
    <row r="408" spans="1:25" x14ac:dyDescent="0.25">
      <c r="A408" s="1" t="s">
        <v>66</v>
      </c>
      <c r="B408" s="1" t="s">
        <v>6</v>
      </c>
      <c r="C408" s="1"/>
      <c r="D408" s="1" t="s">
        <v>7</v>
      </c>
      <c r="E408" s="1"/>
      <c r="F408" s="1"/>
      <c r="G408" s="1"/>
      <c r="H408" s="1"/>
      <c r="I408" s="1"/>
      <c r="J408" s="1"/>
      <c r="K408" s="1"/>
      <c r="L408" s="1"/>
      <c r="M408" s="1"/>
      <c r="N408" s="1">
        <v>20.337378640776699</v>
      </c>
      <c r="O408" s="1">
        <v>18.466992618881317</v>
      </c>
      <c r="P408" s="1">
        <v>17.733231584403615</v>
      </c>
      <c r="Q408" s="1">
        <v>16.535704294172877</v>
      </c>
      <c r="R408" s="1">
        <v>15.732497304205442</v>
      </c>
      <c r="S408" s="1">
        <v>15.719061984634568</v>
      </c>
      <c r="T408" s="1">
        <v>16.312021245205074</v>
      </c>
      <c r="U408" s="1">
        <v>16.145011804127638</v>
      </c>
      <c r="V408" s="1">
        <v>17.33001686340641</v>
      </c>
      <c r="W408" s="1">
        <v>19.030329981486187</v>
      </c>
      <c r="X408" s="1">
        <v>17.334527843318138</v>
      </c>
      <c r="Y408" s="1">
        <v>18.145015546561517</v>
      </c>
    </row>
    <row r="409" spans="1:25" x14ac:dyDescent="0.25">
      <c r="A409" s="1" t="s">
        <v>66</v>
      </c>
      <c r="B409" s="1" t="s">
        <v>8</v>
      </c>
      <c r="C409" s="1"/>
      <c r="D409" s="1" t="s">
        <v>9</v>
      </c>
      <c r="E409" s="1"/>
      <c r="F409" s="1"/>
      <c r="G409" s="1"/>
      <c r="H409" s="1"/>
      <c r="I409" s="1"/>
      <c r="J409" s="1"/>
      <c r="K409" s="1"/>
      <c r="L409" s="1"/>
      <c r="M409" s="1"/>
      <c r="N409" s="1">
        <v>21.545175970873785</v>
      </c>
      <c r="O409" s="1">
        <v>20.924991977044908</v>
      </c>
      <c r="P409" s="1">
        <v>21.200095989556338</v>
      </c>
      <c r="Q409" s="1">
        <v>20.729103033322478</v>
      </c>
      <c r="R409" s="1">
        <v>18.586441151803186</v>
      </c>
      <c r="S409" s="1">
        <v>17.30385342504324</v>
      </c>
      <c r="T409" s="1">
        <v>19.076718796105048</v>
      </c>
      <c r="U409" s="1">
        <v>18.030338511918359</v>
      </c>
      <c r="V409" s="1">
        <v>20.166020236087689</v>
      </c>
      <c r="W409" s="1">
        <v>19.404083929284493</v>
      </c>
      <c r="X409" s="1">
        <v>19.387125902535075</v>
      </c>
      <c r="Y409" s="1">
        <v>20.211080616303914</v>
      </c>
    </row>
    <row r="410" spans="1:25" x14ac:dyDescent="0.25">
      <c r="A410" s="1" t="s">
        <v>66</v>
      </c>
      <c r="B410" s="1" t="s">
        <v>10</v>
      </c>
      <c r="C410" s="1"/>
      <c r="D410" s="1" t="s">
        <v>11</v>
      </c>
      <c r="E410" s="1"/>
      <c r="F410" s="1"/>
      <c r="G410" s="1"/>
      <c r="H410" s="1"/>
      <c r="I410" s="1"/>
      <c r="J410" s="1"/>
      <c r="K410" s="1"/>
      <c r="L410" s="1"/>
      <c r="M410" s="1"/>
      <c r="N410" s="1">
        <v>9.2174453883495158</v>
      </c>
      <c r="O410" s="1">
        <v>8.8080154040737746</v>
      </c>
      <c r="P410" s="1">
        <v>8.3666724260400454</v>
      </c>
      <c r="Q410" s="1">
        <v>7.8351926725046459</v>
      </c>
      <c r="R410" s="1">
        <v>7.3810615439913745</v>
      </c>
      <c r="S410" s="1">
        <v>7.3770845903221911</v>
      </c>
      <c r="T410" s="1">
        <v>8.0112599586898785</v>
      </c>
      <c r="U410" s="1">
        <v>8.3246496839540018</v>
      </c>
      <c r="V410" s="1">
        <v>9.4039629005059027</v>
      </c>
      <c r="W410" s="1">
        <v>10.465586089229319</v>
      </c>
      <c r="X410" s="1">
        <v>9.8783462541467824</v>
      </c>
      <c r="Y410" s="1">
        <v>10.143903837134568</v>
      </c>
    </row>
    <row r="411" spans="1:25" x14ac:dyDescent="0.25">
      <c r="A411" s="1" t="s">
        <v>66</v>
      </c>
      <c r="B411" s="1" t="s">
        <v>12</v>
      </c>
      <c r="C411" s="1"/>
      <c r="D411" s="1" t="s">
        <v>13</v>
      </c>
      <c r="E411" s="1"/>
      <c r="F411" s="1"/>
      <c r="G411" s="1"/>
      <c r="H411" s="1"/>
      <c r="I411" s="1"/>
      <c r="J411" s="1"/>
      <c r="K411" s="1"/>
      <c r="L411" s="1"/>
      <c r="M411" s="1"/>
      <c r="N411" s="1">
        <v>8.6471152296535063</v>
      </c>
      <c r="O411" s="1">
        <v>9.5730684099449217</v>
      </c>
      <c r="P411" s="1">
        <v>8.7043736433721701</v>
      </c>
      <c r="Q411" s="1">
        <v>8.4678912564290965</v>
      </c>
      <c r="R411" s="1">
        <v>8.5254129606099109</v>
      </c>
      <c r="S411" s="1">
        <v>8.5837504966229634</v>
      </c>
      <c r="T411" s="1">
        <v>9.3873226259161093</v>
      </c>
      <c r="U411" s="1">
        <v>9.8414611732271418</v>
      </c>
      <c r="V411" s="1">
        <v>9.1506427503736916</v>
      </c>
      <c r="W411" s="1">
        <v>9.2131272522246466</v>
      </c>
      <c r="X411" s="1">
        <v>9.6020249404775928</v>
      </c>
      <c r="Y411" s="1">
        <v>9.5485212399540753</v>
      </c>
    </row>
    <row r="412" spans="1:25" x14ac:dyDescent="0.25">
      <c r="A412" s="1" t="s">
        <v>66</v>
      </c>
      <c r="B412" s="1" t="s">
        <v>14</v>
      </c>
      <c r="C412" s="1"/>
      <c r="D412" s="1" t="s">
        <v>15</v>
      </c>
      <c r="E412" s="1"/>
      <c r="F412" s="1"/>
      <c r="G412" s="1"/>
      <c r="H412" s="1"/>
      <c r="I412" s="1"/>
      <c r="J412" s="1"/>
      <c r="K412" s="1"/>
      <c r="L412" s="1"/>
      <c r="M412" s="1"/>
      <c r="N412" s="1">
        <v>8.5380983078162771</v>
      </c>
      <c r="O412" s="1">
        <v>9.3215112987079838</v>
      </c>
      <c r="P412" s="1">
        <v>8.4543674060028433</v>
      </c>
      <c r="Q412" s="1">
        <v>8.5072740631888308</v>
      </c>
      <c r="R412" s="1">
        <v>8.8697585768742044</v>
      </c>
      <c r="S412" s="1">
        <v>9.1173222089789423</v>
      </c>
      <c r="T412" s="1">
        <v>10.162555226363118</v>
      </c>
      <c r="U412" s="1">
        <v>10.705337724000612</v>
      </c>
      <c r="V412" s="1">
        <v>10.887075236671649</v>
      </c>
      <c r="W412" s="1">
        <v>11.111489716372906</v>
      </c>
      <c r="X412" s="1">
        <v>11.489356686546756</v>
      </c>
      <c r="Y412" s="1">
        <v>11.861561423650976</v>
      </c>
    </row>
    <row r="413" spans="1:25" x14ac:dyDescent="0.25">
      <c r="A413" s="1" t="s">
        <v>66</v>
      </c>
      <c r="B413" s="1" t="s">
        <v>16</v>
      </c>
      <c r="C413" s="1"/>
      <c r="D413" s="1" t="s">
        <v>17</v>
      </c>
      <c r="E413" s="1"/>
      <c r="F413" s="1"/>
      <c r="G413" s="1"/>
      <c r="H413" s="1"/>
      <c r="I413" s="1"/>
      <c r="J413" s="1"/>
      <c r="K413" s="1"/>
      <c r="L413" s="1"/>
      <c r="M413" s="1"/>
      <c r="N413" s="1">
        <v>7.7147864625302178</v>
      </c>
      <c r="O413" s="1">
        <v>8.1054202913470945</v>
      </c>
      <c r="P413" s="1">
        <v>7.3412589506249848</v>
      </c>
      <c r="Q413" s="1">
        <v>7.0248346803820718</v>
      </c>
      <c r="R413" s="1">
        <v>7.6048284625158837</v>
      </c>
      <c r="S413" s="1">
        <v>7.7989272943980925</v>
      </c>
      <c r="T413" s="1">
        <v>8.2501221477207771</v>
      </c>
      <c r="U413" s="1">
        <v>8.7532011027722483</v>
      </c>
      <c r="V413" s="1">
        <v>9.1622820129546589</v>
      </c>
      <c r="W413" s="1">
        <v>8.9753830314024459</v>
      </c>
      <c r="X413" s="1">
        <v>9.4086183729756474</v>
      </c>
      <c r="Y413" s="1">
        <v>9.6899173363949487</v>
      </c>
    </row>
    <row r="414" spans="1:25" x14ac:dyDescent="0.25">
      <c r="A414" s="1" t="s">
        <v>66</v>
      </c>
      <c r="B414" s="1" t="s">
        <v>18</v>
      </c>
      <c r="C414" s="1"/>
      <c r="D414" s="1" t="s">
        <v>19</v>
      </c>
      <c r="E414" s="1"/>
      <c r="F414" s="1"/>
      <c r="G414" s="1"/>
      <c r="H414" s="1"/>
      <c r="I414" s="1"/>
      <c r="J414" s="1"/>
      <c r="K414" s="1"/>
      <c r="L414" s="1"/>
      <c r="M414" s="1"/>
      <c r="N414" s="1">
        <v>12.21730369174403</v>
      </c>
      <c r="O414" s="1">
        <v>12.252146360674518</v>
      </c>
      <c r="P414" s="1">
        <v>12.685313387615983</v>
      </c>
      <c r="Q414" s="1">
        <v>14.208652919637696</v>
      </c>
      <c r="R414" s="1">
        <v>12.704610402752479</v>
      </c>
      <c r="S414" s="1">
        <v>11.264981441187764</v>
      </c>
      <c r="T414" s="1">
        <v>10.436788351972989</v>
      </c>
      <c r="U414" s="1">
        <v>11.570288212435234</v>
      </c>
      <c r="V414" s="1">
        <v>11.735075549176733</v>
      </c>
      <c r="W414" s="1">
        <v>12.352196696411619</v>
      </c>
      <c r="X414" s="1">
        <v>13.611102037786274</v>
      </c>
      <c r="Y414" s="1">
        <v>12.698319327731092</v>
      </c>
    </row>
    <row r="415" spans="1:25" x14ac:dyDescent="0.25">
      <c r="A415" s="1" t="s">
        <v>66</v>
      </c>
      <c r="B415" s="1" t="s">
        <v>20</v>
      </c>
      <c r="C415" s="1"/>
      <c r="D415" s="1" t="s">
        <v>21</v>
      </c>
      <c r="E415" s="1">
        <v>58.7</v>
      </c>
      <c r="F415" s="1">
        <v>59.699999999999996</v>
      </c>
      <c r="G415" s="1">
        <v>67.400000000000006</v>
      </c>
      <c r="H415" s="1">
        <v>72.600000000000009</v>
      </c>
      <c r="I415" s="1">
        <v>74.2</v>
      </c>
      <c r="J415" s="1">
        <v>73.7</v>
      </c>
      <c r="K415" s="1">
        <v>84.8</v>
      </c>
      <c r="L415" s="1">
        <v>89.5</v>
      </c>
      <c r="M415" s="1">
        <v>90.899999999999991</v>
      </c>
      <c r="N415" s="1">
        <v>94.017303691744047</v>
      </c>
      <c r="O415" s="1">
        <v>93.152146360674521</v>
      </c>
      <c r="P415" s="1">
        <v>90.585313387615983</v>
      </c>
      <c r="Q415" s="1">
        <v>89.7086529196377</v>
      </c>
      <c r="R415" s="1">
        <v>86.304610402752473</v>
      </c>
      <c r="S415" s="1">
        <v>85.764981441187757</v>
      </c>
      <c r="T415" s="1">
        <v>88.23678835197299</v>
      </c>
      <c r="U415" s="1">
        <v>91.270288212435233</v>
      </c>
      <c r="V415" s="1">
        <v>95.735075549176742</v>
      </c>
      <c r="W415" s="1">
        <v>96.752196696411616</v>
      </c>
      <c r="X415" s="1">
        <v>97.511102037786259</v>
      </c>
      <c r="Y415" s="1">
        <v>99.098319327731105</v>
      </c>
    </row>
    <row r="416" spans="1:25" x14ac:dyDescent="0.25">
      <c r="A416" s="1" t="s">
        <v>67</v>
      </c>
      <c r="B416" s="1" t="s">
        <v>4</v>
      </c>
      <c r="C416" s="1"/>
      <c r="D416" s="1" t="s">
        <v>5</v>
      </c>
      <c r="E416" s="1"/>
      <c r="F416" s="1"/>
      <c r="G416" s="1"/>
      <c r="H416" s="1"/>
      <c r="I416" s="1"/>
      <c r="J416" s="1"/>
      <c r="K416" s="1"/>
      <c r="L416" s="1"/>
      <c r="M416" s="1"/>
      <c r="N416" s="1">
        <v>28.5</v>
      </c>
      <c r="O416" s="1">
        <v>27.6</v>
      </c>
      <c r="P416" s="1">
        <v>33.9</v>
      </c>
      <c r="Q416" s="1">
        <v>31.3</v>
      </c>
      <c r="R416" s="1">
        <v>31.2</v>
      </c>
      <c r="S416" s="1">
        <v>29.5</v>
      </c>
      <c r="T416" s="1">
        <v>27</v>
      </c>
      <c r="U416" s="1">
        <v>31.3</v>
      </c>
      <c r="V416" s="1">
        <v>34.5</v>
      </c>
      <c r="W416" s="1">
        <v>37.200000000000003</v>
      </c>
      <c r="X416" s="1">
        <v>38</v>
      </c>
      <c r="Y416" s="1">
        <v>33.700000000000003</v>
      </c>
    </row>
    <row r="417" spans="1:25" x14ac:dyDescent="0.25">
      <c r="A417" s="1" t="s">
        <v>67</v>
      </c>
      <c r="B417" s="1" t="s">
        <v>6</v>
      </c>
      <c r="C417" s="1"/>
      <c r="D417" s="1" t="s">
        <v>7</v>
      </c>
      <c r="E417" s="1"/>
      <c r="F417" s="1"/>
      <c r="G417" s="1"/>
      <c r="H417" s="1"/>
      <c r="I417" s="1"/>
      <c r="J417" s="1"/>
      <c r="K417" s="1"/>
      <c r="L417" s="1"/>
      <c r="M417" s="1"/>
      <c r="N417" s="1">
        <v>89.495859508852078</v>
      </c>
      <c r="O417" s="1">
        <v>82.877624450191604</v>
      </c>
      <c r="P417" s="1">
        <v>71.995801416805847</v>
      </c>
      <c r="Q417" s="1">
        <v>71.76720639239656</v>
      </c>
      <c r="R417" s="1">
        <v>78.492711370262398</v>
      </c>
      <c r="S417" s="1">
        <v>78.708804955552864</v>
      </c>
      <c r="T417" s="1">
        <v>77.705553260548825</v>
      </c>
      <c r="U417" s="1">
        <v>75.600533089635221</v>
      </c>
      <c r="V417" s="1">
        <v>75.509359190556495</v>
      </c>
      <c r="W417" s="1">
        <v>80.999517188804589</v>
      </c>
      <c r="X417" s="1">
        <v>76.292997924391088</v>
      </c>
      <c r="Y417" s="1">
        <v>78.593235942955417</v>
      </c>
    </row>
    <row r="418" spans="1:25" x14ac:dyDescent="0.25">
      <c r="A418" s="1" t="s">
        <v>67</v>
      </c>
      <c r="B418" s="1" t="s">
        <v>8</v>
      </c>
      <c r="C418" s="1"/>
      <c r="D418" s="1" t="s">
        <v>9</v>
      </c>
      <c r="E418" s="1"/>
      <c r="F418" s="1"/>
      <c r="G418" s="1"/>
      <c r="H418" s="1"/>
      <c r="I418" s="1"/>
      <c r="J418" s="1"/>
      <c r="K418" s="1"/>
      <c r="L418" s="1"/>
      <c r="M418" s="1"/>
      <c r="N418" s="1">
        <v>103.0422169474586</v>
      </c>
      <c r="O418" s="1">
        <v>103.39307005455609</v>
      </c>
      <c r="P418" s="1">
        <v>97.736036399239765</v>
      </c>
      <c r="Q418" s="1">
        <v>96.026991396324775</v>
      </c>
      <c r="R418" s="1">
        <v>94.981632653061197</v>
      </c>
      <c r="S418" s="1">
        <v>97.252507944169565</v>
      </c>
      <c r="T418" s="1">
        <v>91.331218648568921</v>
      </c>
      <c r="U418" s="1">
        <v>87.91851344147436</v>
      </c>
      <c r="V418" s="1">
        <v>91.516231028667789</v>
      </c>
      <c r="W418" s="1">
        <v>96.955410752532032</v>
      </c>
      <c r="X418" s="1">
        <v>94.030268409941613</v>
      </c>
      <c r="Y418" s="1">
        <v>94.169506157827996</v>
      </c>
    </row>
    <row r="419" spans="1:25" x14ac:dyDescent="0.25">
      <c r="A419" s="1" t="s">
        <v>67</v>
      </c>
      <c r="B419" s="1" t="s">
        <v>10</v>
      </c>
      <c r="C419" s="1"/>
      <c r="D419" s="1" t="s">
        <v>11</v>
      </c>
      <c r="E419" s="1"/>
      <c r="F419" s="1"/>
      <c r="G419" s="1"/>
      <c r="H419" s="1"/>
      <c r="I419" s="1"/>
      <c r="J419" s="1"/>
      <c r="K419" s="1"/>
      <c r="L419" s="1"/>
      <c r="M419" s="1"/>
      <c r="N419" s="1">
        <v>40.561923543689318</v>
      </c>
      <c r="O419" s="1">
        <v>39.529305495252302</v>
      </c>
      <c r="P419" s="1">
        <v>33.968162183954384</v>
      </c>
      <c r="Q419" s="1">
        <v>34.00580221127867</v>
      </c>
      <c r="R419" s="1">
        <v>36.825655976676387</v>
      </c>
      <c r="S419" s="1">
        <v>36.938687100277541</v>
      </c>
      <c r="T419" s="1">
        <v>38.163228090882264</v>
      </c>
      <c r="U419" s="1">
        <v>38.980953468890405</v>
      </c>
      <c r="V419" s="1">
        <v>40.974409780775723</v>
      </c>
      <c r="W419" s="1">
        <v>44.545072058663379</v>
      </c>
      <c r="X419" s="1">
        <v>43.476733665667304</v>
      </c>
      <c r="Y419" s="1">
        <v>43.93725789921659</v>
      </c>
    </row>
    <row r="420" spans="1:25" x14ac:dyDescent="0.25">
      <c r="A420" s="1" t="s">
        <v>67</v>
      </c>
      <c r="B420" s="1" t="s">
        <v>12</v>
      </c>
      <c r="C420" s="1"/>
      <c r="D420" s="1" t="s">
        <v>13</v>
      </c>
      <c r="E420" s="1"/>
      <c r="F420" s="1"/>
      <c r="G420" s="1"/>
      <c r="H420" s="1"/>
      <c r="I420" s="1"/>
      <c r="J420" s="1"/>
      <c r="K420" s="1"/>
      <c r="L420" s="1"/>
      <c r="M420" s="1"/>
      <c r="N420" s="1">
        <v>40.700478109051843</v>
      </c>
      <c r="O420" s="1">
        <v>41.944221959129045</v>
      </c>
      <c r="P420" s="1">
        <v>43.23764377136299</v>
      </c>
      <c r="Q420" s="1">
        <v>44.244731814842027</v>
      </c>
      <c r="R420" s="1">
        <v>43.479606099110548</v>
      </c>
      <c r="S420" s="1">
        <v>39.316943451198512</v>
      </c>
      <c r="T420" s="1">
        <v>39.980539529081554</v>
      </c>
      <c r="U420" s="1">
        <v>41.280395160055143</v>
      </c>
      <c r="V420" s="1">
        <v>39.705014947683111</v>
      </c>
      <c r="W420" s="1">
        <v>39.934032799745047</v>
      </c>
      <c r="X420" s="1">
        <v>41.524822611442445</v>
      </c>
      <c r="Y420" s="1">
        <v>42.799481056257179</v>
      </c>
    </row>
    <row r="421" spans="1:25" x14ac:dyDescent="0.25">
      <c r="A421" s="1" t="s">
        <v>67</v>
      </c>
      <c r="B421" s="1" t="s">
        <v>14</v>
      </c>
      <c r="C421" s="1"/>
      <c r="D421" s="1" t="s">
        <v>15</v>
      </c>
      <c r="E421" s="1"/>
      <c r="F421" s="1"/>
      <c r="G421" s="1"/>
      <c r="H421" s="1"/>
      <c r="I421" s="1"/>
      <c r="J421" s="1"/>
      <c r="K421" s="1"/>
      <c r="L421" s="1"/>
      <c r="M421" s="1"/>
      <c r="N421" s="1">
        <v>40.187354284179428</v>
      </c>
      <c r="O421" s="1">
        <v>40.842029134709421</v>
      </c>
      <c r="P421" s="1">
        <v>41.995776053491674</v>
      </c>
      <c r="Q421" s="1">
        <v>44.450506980161641</v>
      </c>
      <c r="R421" s="1">
        <v>45.235768742058447</v>
      </c>
      <c r="S421" s="1">
        <v>41.760911137597667</v>
      </c>
      <c r="T421" s="1">
        <v>43.282249597172417</v>
      </c>
      <c r="U421" s="1">
        <v>44.903959258691991</v>
      </c>
      <c r="V421" s="1">
        <v>47.239466865969106</v>
      </c>
      <c r="W421" s="1">
        <v>48.16242982864707</v>
      </c>
      <c r="X421" s="1">
        <v>49.686758916574334</v>
      </c>
      <c r="Y421" s="1">
        <v>53.167256027554537</v>
      </c>
    </row>
    <row r="422" spans="1:25" x14ac:dyDescent="0.25">
      <c r="A422" s="1" t="s">
        <v>67</v>
      </c>
      <c r="B422" s="1" t="s">
        <v>16</v>
      </c>
      <c r="C422" s="1"/>
      <c r="D422" s="1" t="s">
        <v>17</v>
      </c>
      <c r="E422" s="1"/>
      <c r="F422" s="1"/>
      <c r="G422" s="1"/>
      <c r="H422" s="1"/>
      <c r="I422" s="1"/>
      <c r="J422" s="1"/>
      <c r="K422" s="1"/>
      <c r="L422" s="1"/>
      <c r="M422" s="1"/>
      <c r="N422" s="1">
        <v>36.312167606768739</v>
      </c>
      <c r="O422" s="1">
        <v>35.513748906161531</v>
      </c>
      <c r="P422" s="1">
        <v>36.466580175145332</v>
      </c>
      <c r="Q422" s="1">
        <v>36.704761204996323</v>
      </c>
      <c r="R422" s="1">
        <v>38.784625158831005</v>
      </c>
      <c r="S422" s="1">
        <v>35.722145411203812</v>
      </c>
      <c r="T422" s="1">
        <v>35.137210873746049</v>
      </c>
      <c r="U422" s="1">
        <v>36.715645581252879</v>
      </c>
      <c r="V422" s="1">
        <v>39.755518186347786</v>
      </c>
      <c r="W422" s="1">
        <v>38.903537371607868</v>
      </c>
      <c r="X422" s="1">
        <v>40.688418471983212</v>
      </c>
      <c r="Y422" s="1">
        <v>43.433262916188298</v>
      </c>
    </row>
    <row r="423" spans="1:25" x14ac:dyDescent="0.25">
      <c r="A423" s="1" t="s">
        <v>67</v>
      </c>
      <c r="B423" s="1" t="s">
        <v>18</v>
      </c>
      <c r="C423" s="1"/>
      <c r="D423" s="1" t="s">
        <v>19</v>
      </c>
      <c r="E423" s="1"/>
      <c r="F423" s="1"/>
      <c r="G423" s="1"/>
      <c r="H423" s="1"/>
      <c r="I423" s="1"/>
      <c r="J423" s="1"/>
      <c r="K423" s="1"/>
      <c r="L423" s="1"/>
      <c r="M423" s="1"/>
      <c r="N423" s="1">
        <v>50.203862514360225</v>
      </c>
      <c r="O423" s="1">
        <v>49.672596756292286</v>
      </c>
      <c r="P423" s="1">
        <v>45.96262450293505</v>
      </c>
      <c r="Q423" s="1">
        <v>48.703029485449989</v>
      </c>
      <c r="R423" s="1">
        <v>46.205120420967418</v>
      </c>
      <c r="S423" s="1">
        <v>42.230359656981953</v>
      </c>
      <c r="T423" s="1">
        <v>46.656535133994517</v>
      </c>
      <c r="U423" s="1">
        <v>48.410492227979276</v>
      </c>
      <c r="V423" s="1">
        <v>51.169676673444172</v>
      </c>
      <c r="W423" s="1">
        <v>47.651763812416931</v>
      </c>
      <c r="X423" s="1">
        <v>47.291533350655129</v>
      </c>
      <c r="Y423" s="1">
        <v>49.702521008403366</v>
      </c>
    </row>
    <row r="424" spans="1:25" x14ac:dyDescent="0.25">
      <c r="A424" s="1" t="s">
        <v>67</v>
      </c>
      <c r="B424" s="1" t="s">
        <v>20</v>
      </c>
      <c r="C424" s="1"/>
      <c r="D424" s="1" t="s">
        <v>21</v>
      </c>
      <c r="E424" s="1">
        <v>299.8</v>
      </c>
      <c r="F424" s="1">
        <v>303</v>
      </c>
      <c r="G424" s="1">
        <v>313.7</v>
      </c>
      <c r="H424" s="1">
        <v>319.8</v>
      </c>
      <c r="I424" s="1">
        <v>343.5</v>
      </c>
      <c r="J424" s="1">
        <v>363.7</v>
      </c>
      <c r="K424" s="1">
        <v>379.40000000000003</v>
      </c>
      <c r="L424" s="1">
        <v>399.5</v>
      </c>
      <c r="M424" s="1">
        <v>417.6</v>
      </c>
      <c r="N424" s="1">
        <v>429.00386251436032</v>
      </c>
      <c r="O424" s="1">
        <v>421.3725967562923</v>
      </c>
      <c r="P424" s="1">
        <v>405.26262450293507</v>
      </c>
      <c r="Q424" s="1">
        <v>407.20302948544997</v>
      </c>
      <c r="R424" s="1">
        <v>415.20512042096743</v>
      </c>
      <c r="S424" s="1">
        <v>401.43035965698192</v>
      </c>
      <c r="T424" s="1">
        <v>399.25653513399453</v>
      </c>
      <c r="U424" s="1">
        <v>405.11049222797925</v>
      </c>
      <c r="V424" s="1">
        <v>420.36967667344425</v>
      </c>
      <c r="W424" s="1">
        <v>434.35176381241695</v>
      </c>
      <c r="X424" s="1">
        <v>430.99153335065506</v>
      </c>
      <c r="Y424" s="1">
        <v>439.50252100840345</v>
      </c>
    </row>
    <row r="425" spans="1:25" x14ac:dyDescent="0.25">
      <c r="A425" s="1" t="s">
        <v>68</v>
      </c>
      <c r="B425" s="1" t="s">
        <v>4</v>
      </c>
      <c r="C425" s="1"/>
      <c r="D425" s="1" t="s">
        <v>5</v>
      </c>
      <c r="E425" s="1"/>
      <c r="F425" s="1"/>
      <c r="G425" s="1"/>
      <c r="H425" s="1"/>
      <c r="I425" s="1"/>
      <c r="J425" s="1"/>
      <c r="K425" s="1"/>
      <c r="L425" s="1"/>
      <c r="M425" s="1"/>
      <c r="N425" s="1">
        <v>17.5</v>
      </c>
      <c r="O425" s="1">
        <v>10.6</v>
      </c>
      <c r="P425" s="1">
        <v>5.9</v>
      </c>
      <c r="Q425" s="1">
        <v>5.3</v>
      </c>
      <c r="R425" s="1">
        <v>8</v>
      </c>
      <c r="S425" s="1">
        <v>10.4</v>
      </c>
      <c r="T425" s="1">
        <v>12.2</v>
      </c>
      <c r="U425" s="1">
        <v>5</v>
      </c>
      <c r="V425" s="1">
        <v>6.6</v>
      </c>
      <c r="W425" s="1">
        <v>3.2</v>
      </c>
      <c r="X425" s="1">
        <v>5.5</v>
      </c>
      <c r="Y425" s="1">
        <v>5.7</v>
      </c>
    </row>
    <row r="426" spans="1:25" x14ac:dyDescent="0.25">
      <c r="A426" s="1" t="s">
        <v>68</v>
      </c>
      <c r="B426" s="1" t="s">
        <v>6</v>
      </c>
      <c r="C426" s="1"/>
      <c r="D426" s="1" t="s">
        <v>7</v>
      </c>
      <c r="E426" s="1"/>
      <c r="F426" s="1"/>
      <c r="G426" s="1"/>
      <c r="H426" s="1"/>
      <c r="I426" s="1"/>
      <c r="J426" s="1"/>
      <c r="K426" s="1"/>
      <c r="L426" s="1"/>
      <c r="M426" s="1"/>
      <c r="N426" s="1">
        <v>449.64406053683604</v>
      </c>
      <c r="O426" s="1">
        <v>433.30279953938793</v>
      </c>
      <c r="P426" s="1">
        <v>434.77184818291772</v>
      </c>
      <c r="Q426" s="1">
        <v>405.63095023664897</v>
      </c>
      <c r="R426" s="1">
        <v>386.23846798993577</v>
      </c>
      <c r="S426" s="1">
        <v>398.87829129962591</v>
      </c>
      <c r="T426" s="1">
        <v>393.16440247860726</v>
      </c>
      <c r="U426" s="1">
        <v>407.59267001751584</v>
      </c>
      <c r="V426" s="1">
        <v>411.56099054182863</v>
      </c>
      <c r="W426" s="1">
        <v>402.69250372091341</v>
      </c>
      <c r="X426" s="1">
        <v>406.75548617147729</v>
      </c>
      <c r="Y426" s="1">
        <v>421.13315152252085</v>
      </c>
    </row>
    <row r="427" spans="1:25" x14ac:dyDescent="0.25">
      <c r="A427" s="1" t="s">
        <v>68</v>
      </c>
      <c r="B427" s="1" t="s">
        <v>8</v>
      </c>
      <c r="C427" s="1"/>
      <c r="D427" s="1" t="s">
        <v>9</v>
      </c>
      <c r="E427" s="1"/>
      <c r="F427" s="1"/>
      <c r="G427" s="1"/>
      <c r="H427" s="1"/>
      <c r="I427" s="1"/>
      <c r="J427" s="1"/>
      <c r="K427" s="1"/>
      <c r="L427" s="1"/>
      <c r="M427" s="1"/>
      <c r="N427" s="1">
        <v>933.46519310394069</v>
      </c>
      <c r="O427" s="1">
        <v>879.02912993411746</v>
      </c>
      <c r="P427" s="1">
        <v>861.29951429284495</v>
      </c>
      <c r="Q427" s="1">
        <v>874.36697645007382</v>
      </c>
      <c r="R427" s="1">
        <v>889.35381604696659</v>
      </c>
      <c r="S427" s="1">
        <v>869.32485821165676</v>
      </c>
      <c r="T427" s="1">
        <v>862.94228385954557</v>
      </c>
      <c r="U427" s="1">
        <v>897.64544017972742</v>
      </c>
      <c r="V427" s="1">
        <v>920.50949299802039</v>
      </c>
      <c r="W427" s="1">
        <v>944.34979852615515</v>
      </c>
      <c r="X427" s="1">
        <v>921.74866859444012</v>
      </c>
      <c r="Y427" s="1">
        <v>975.03391755979783</v>
      </c>
    </row>
    <row r="428" spans="1:25" x14ac:dyDescent="0.25">
      <c r="A428" s="1" t="s">
        <v>68</v>
      </c>
      <c r="B428" s="1" t="s">
        <v>10</v>
      </c>
      <c r="C428" s="1"/>
      <c r="D428" s="1" t="s">
        <v>11</v>
      </c>
      <c r="E428" s="1"/>
      <c r="F428" s="1"/>
      <c r="G428" s="1"/>
      <c r="H428" s="1"/>
      <c r="I428" s="1"/>
      <c r="J428" s="1"/>
      <c r="K428" s="1"/>
      <c r="L428" s="1"/>
      <c r="M428" s="1"/>
      <c r="N428" s="1">
        <v>203.79074635922331</v>
      </c>
      <c r="O428" s="1">
        <v>206.66807052649463</v>
      </c>
      <c r="P428" s="1">
        <v>205.12863752423738</v>
      </c>
      <c r="Q428" s="1">
        <v>192.20207331327725</v>
      </c>
      <c r="R428" s="1">
        <v>181.2077159630976</v>
      </c>
      <c r="S428" s="1">
        <v>187.19685048871727</v>
      </c>
      <c r="T428" s="1">
        <v>193.09331366184713</v>
      </c>
      <c r="U428" s="1">
        <v>210.16188980275683</v>
      </c>
      <c r="V428" s="1">
        <v>223.32951646015107</v>
      </c>
      <c r="W428" s="1">
        <v>221.45769775293138</v>
      </c>
      <c r="X428" s="1">
        <v>231.79584523408258</v>
      </c>
      <c r="Y428" s="1">
        <v>235.43293091768138</v>
      </c>
    </row>
    <row r="429" spans="1:25" x14ac:dyDescent="0.25">
      <c r="A429" s="1" t="s">
        <v>68</v>
      </c>
      <c r="B429" s="1" t="s">
        <v>12</v>
      </c>
      <c r="C429" s="1"/>
      <c r="D429" s="1" t="s">
        <v>13</v>
      </c>
      <c r="E429" s="1"/>
      <c r="F429" s="1"/>
      <c r="G429" s="1"/>
      <c r="H429" s="1"/>
      <c r="I429" s="1"/>
      <c r="J429" s="1"/>
      <c r="K429" s="1"/>
      <c r="L429" s="1"/>
      <c r="M429" s="1"/>
      <c r="N429" s="1">
        <v>202.91202524845556</v>
      </c>
      <c r="O429" s="1">
        <v>220.78332218047049</v>
      </c>
      <c r="P429" s="1">
        <v>235.79970559616777</v>
      </c>
      <c r="Q429" s="1">
        <v>237.10095518001469</v>
      </c>
      <c r="R429" s="1">
        <v>223.63863278271918</v>
      </c>
      <c r="S429" s="1">
        <v>200.59046748774995</v>
      </c>
      <c r="T429" s="1">
        <v>202.97552627475443</v>
      </c>
      <c r="U429" s="1">
        <v>202.97593812222394</v>
      </c>
      <c r="V429" s="1">
        <v>189.93851270553066</v>
      </c>
      <c r="W429" s="1">
        <v>198.4752874267644</v>
      </c>
      <c r="X429" s="1">
        <v>214.77053817684637</v>
      </c>
      <c r="Y429" s="1">
        <v>209.76044087256028</v>
      </c>
    </row>
    <row r="430" spans="1:25" x14ac:dyDescent="0.25">
      <c r="A430" s="1" t="s">
        <v>68</v>
      </c>
      <c r="B430" s="1" t="s">
        <v>14</v>
      </c>
      <c r="C430" s="1"/>
      <c r="D430" s="1" t="s">
        <v>15</v>
      </c>
      <c r="E430" s="1"/>
      <c r="F430" s="1"/>
      <c r="G430" s="1"/>
      <c r="H430" s="1"/>
      <c r="I430" s="1"/>
      <c r="J430" s="1"/>
      <c r="K430" s="1"/>
      <c r="L430" s="1"/>
      <c r="M430" s="1"/>
      <c r="N430" s="1">
        <v>200.35384904646787</v>
      </c>
      <c r="O430" s="1">
        <v>214.98166984094303</v>
      </c>
      <c r="P430" s="1">
        <v>229.02708764751378</v>
      </c>
      <c r="Q430" s="1">
        <v>238.20367376928726</v>
      </c>
      <c r="R430" s="1">
        <v>232.67150698856415</v>
      </c>
      <c r="S430" s="1">
        <v>213.0593060521785</v>
      </c>
      <c r="T430" s="1">
        <v>219.73783980456366</v>
      </c>
      <c r="U430" s="1">
        <v>220.79302343391024</v>
      </c>
      <c r="V430" s="1">
        <v>225.98138016940709</v>
      </c>
      <c r="W430" s="1">
        <v>239.37106856568531</v>
      </c>
      <c r="X430" s="1">
        <v>256.98488955941633</v>
      </c>
      <c r="Y430" s="1">
        <v>260.57295063145813</v>
      </c>
    </row>
    <row r="431" spans="1:25" x14ac:dyDescent="0.25">
      <c r="A431" s="1" t="s">
        <v>68</v>
      </c>
      <c r="B431" s="1" t="s">
        <v>16</v>
      </c>
      <c r="C431" s="1"/>
      <c r="D431" s="1" t="s">
        <v>17</v>
      </c>
      <c r="E431" s="1"/>
      <c r="F431" s="1"/>
      <c r="G431" s="1"/>
      <c r="H431" s="1"/>
      <c r="I431" s="1"/>
      <c r="J431" s="1"/>
      <c r="K431" s="1"/>
      <c r="L431" s="1"/>
      <c r="M431" s="1"/>
      <c r="N431" s="1">
        <v>181.03412570507655</v>
      </c>
      <c r="O431" s="1">
        <v>186.93500797858653</v>
      </c>
      <c r="P431" s="1">
        <v>198.87320675631847</v>
      </c>
      <c r="Q431" s="1">
        <v>196.69537105069801</v>
      </c>
      <c r="R431" s="1">
        <v>199.48986022871665</v>
      </c>
      <c r="S431" s="1">
        <v>182.2502264600715</v>
      </c>
      <c r="T431" s="1">
        <v>178.38663392068199</v>
      </c>
      <c r="U431" s="1">
        <v>180.53103844386584</v>
      </c>
      <c r="V431" s="1">
        <v>190.18010712506231</v>
      </c>
      <c r="W431" s="1">
        <v>193.35364400755032</v>
      </c>
      <c r="X431" s="1">
        <v>210.44457226373729</v>
      </c>
      <c r="Y431" s="1">
        <v>212.86660849598167</v>
      </c>
    </row>
    <row r="432" spans="1:25" x14ac:dyDescent="0.25">
      <c r="A432" s="1" t="s">
        <v>68</v>
      </c>
      <c r="B432" s="1" t="s">
        <v>18</v>
      </c>
      <c r="C432" s="1"/>
      <c r="D432" s="1" t="s">
        <v>19</v>
      </c>
      <c r="E432" s="1"/>
      <c r="F432" s="1"/>
      <c r="G432" s="1"/>
      <c r="H432" s="1"/>
      <c r="I432" s="1"/>
      <c r="J432" s="1"/>
      <c r="K432" s="1"/>
      <c r="L432" s="1"/>
      <c r="M432" s="1"/>
      <c r="N432" s="1">
        <v>303.55564007824387</v>
      </c>
      <c r="O432" s="1">
        <v>303.81341520174715</v>
      </c>
      <c r="P432" s="1">
        <v>296.75576974057941</v>
      </c>
      <c r="Q432" s="1">
        <v>293.33423781075351</v>
      </c>
      <c r="R432" s="1">
        <v>284.14234770289414</v>
      </c>
      <c r="S432" s="1">
        <v>271.21549554161868</v>
      </c>
      <c r="T432" s="1">
        <v>274.73594429204473</v>
      </c>
      <c r="U432" s="1">
        <v>274.92297603626946</v>
      </c>
      <c r="V432" s="1">
        <v>295.60462065941078</v>
      </c>
      <c r="W432" s="1">
        <v>297.5799354471236</v>
      </c>
      <c r="X432" s="1">
        <v>305.75927768085819</v>
      </c>
      <c r="Y432" s="1">
        <v>298.05714285714288</v>
      </c>
    </row>
    <row r="433" spans="1:25" x14ac:dyDescent="0.25">
      <c r="A433" s="1" t="s">
        <v>68</v>
      </c>
      <c r="B433" s="1" t="s">
        <v>20</v>
      </c>
      <c r="C433" s="1"/>
      <c r="D433" s="1" t="s">
        <v>21</v>
      </c>
      <c r="E433" s="1">
        <v>1526.8</v>
      </c>
      <c r="F433" s="1">
        <v>1602.3</v>
      </c>
      <c r="G433" s="1">
        <v>1755.7</v>
      </c>
      <c r="H433" s="1">
        <v>1913.6</v>
      </c>
      <c r="I433" s="1">
        <v>1974.8999999999999</v>
      </c>
      <c r="J433" s="1">
        <v>2070.8000000000002</v>
      </c>
      <c r="K433" s="1">
        <v>2212.6000000000004</v>
      </c>
      <c r="L433" s="1">
        <v>2327.7000000000003</v>
      </c>
      <c r="M433" s="1">
        <v>2436.5</v>
      </c>
      <c r="N433" s="1">
        <v>2492.2556400782437</v>
      </c>
      <c r="O433" s="1">
        <v>2456.1134152017476</v>
      </c>
      <c r="P433" s="1">
        <v>2467.5557697405793</v>
      </c>
      <c r="Q433" s="1">
        <v>2442.8342378107536</v>
      </c>
      <c r="R433" s="1">
        <v>2404.7423477028942</v>
      </c>
      <c r="S433" s="1">
        <v>2332.9154955416184</v>
      </c>
      <c r="T433" s="1">
        <v>2337.2359442920447</v>
      </c>
      <c r="U433" s="1">
        <v>2399.6229760362698</v>
      </c>
      <c r="V433" s="1">
        <v>2463.7046206594114</v>
      </c>
      <c r="W433" s="1">
        <v>2500.4799354471238</v>
      </c>
      <c r="X433" s="1">
        <v>2553.7592776808588</v>
      </c>
      <c r="Y433" s="1">
        <v>2618.5571428571434</v>
      </c>
    </row>
    <row r="434" spans="1:25" x14ac:dyDescent="0.25">
      <c r="A434" s="1" t="s">
        <v>69</v>
      </c>
      <c r="B434" s="1" t="s">
        <v>4</v>
      </c>
      <c r="C434" s="1"/>
      <c r="D434" s="1" t="s">
        <v>5</v>
      </c>
      <c r="E434" s="1"/>
      <c r="F434" s="1"/>
      <c r="G434" s="1"/>
      <c r="H434" s="1"/>
      <c r="I434" s="1"/>
      <c r="J434" s="1"/>
      <c r="K434" s="1"/>
      <c r="L434" s="1"/>
      <c r="M434" s="1"/>
      <c r="N434" s="1">
        <v>78.900000000000006</v>
      </c>
      <c r="O434" s="1">
        <v>66.7</v>
      </c>
      <c r="P434" s="1">
        <v>63.4</v>
      </c>
      <c r="Q434" s="1">
        <v>65.7</v>
      </c>
      <c r="R434" s="1">
        <v>68.099999999999994</v>
      </c>
      <c r="S434" s="1">
        <v>64.099999999999994</v>
      </c>
      <c r="T434" s="1">
        <v>63.4</v>
      </c>
      <c r="U434" s="1">
        <v>64.900000000000006</v>
      </c>
      <c r="V434" s="1">
        <v>67.099999999999994</v>
      </c>
      <c r="W434" s="1">
        <v>58.5</v>
      </c>
      <c r="X434" s="1">
        <v>59.9</v>
      </c>
      <c r="Y434" s="1">
        <v>61.6</v>
      </c>
    </row>
    <row r="435" spans="1:25" x14ac:dyDescent="0.25">
      <c r="A435" s="1" t="s">
        <v>69</v>
      </c>
      <c r="B435" s="1" t="s">
        <v>6</v>
      </c>
      <c r="C435" s="1"/>
      <c r="D435" s="1" t="s">
        <v>7</v>
      </c>
      <c r="E435" s="1"/>
      <c r="F435" s="1"/>
      <c r="G435" s="1"/>
      <c r="H435" s="1"/>
      <c r="I435" s="1"/>
      <c r="J435" s="1"/>
      <c r="K435" s="1"/>
      <c r="L435" s="1"/>
      <c r="M435" s="1"/>
      <c r="N435" s="1">
        <v>155.57809822958311</v>
      </c>
      <c r="O435" s="1">
        <v>145.1057935174523</v>
      </c>
      <c r="P435" s="1">
        <v>145.83764902378621</v>
      </c>
      <c r="Q435" s="1">
        <v>148.31514361814243</v>
      </c>
      <c r="R435" s="1">
        <v>141.42270058708417</v>
      </c>
      <c r="S435" s="1">
        <v>135.45632114556935</v>
      </c>
      <c r="T435" s="1">
        <v>134.46244910002952</v>
      </c>
      <c r="U435" s="1">
        <v>135.88259081562714</v>
      </c>
      <c r="V435" s="1">
        <v>135.30329936212334</v>
      </c>
      <c r="W435" s="1">
        <v>135.30296584020039</v>
      </c>
      <c r="X435" s="1">
        <v>128.92884386808353</v>
      </c>
      <c r="Y435" s="1">
        <v>130.28543139536905</v>
      </c>
    </row>
    <row r="436" spans="1:25" x14ac:dyDescent="0.25">
      <c r="A436" s="1" t="s">
        <v>69</v>
      </c>
      <c r="B436" s="1" t="s">
        <v>8</v>
      </c>
      <c r="C436" s="1"/>
      <c r="D436" s="1" t="s">
        <v>9</v>
      </c>
      <c r="E436" s="1"/>
      <c r="F436" s="1"/>
      <c r="G436" s="1"/>
      <c r="H436" s="1"/>
      <c r="I436" s="1"/>
      <c r="J436" s="1"/>
      <c r="K436" s="1"/>
      <c r="L436" s="1"/>
      <c r="M436" s="1"/>
      <c r="N436" s="1">
        <v>168.80973550828099</v>
      </c>
      <c r="O436" s="1">
        <v>157.48455817114379</v>
      </c>
      <c r="P436" s="1">
        <v>159.8550480907677</v>
      </c>
      <c r="Q436" s="1">
        <v>157.00797516622916</v>
      </c>
      <c r="R436" s="1">
        <v>150.22739726027396</v>
      </c>
      <c r="S436" s="1">
        <v>147.67291742085999</v>
      </c>
      <c r="T436" s="1">
        <v>147.09952788433165</v>
      </c>
      <c r="U436" s="1">
        <v>147.05397532556546</v>
      </c>
      <c r="V436" s="1">
        <v>155.27569836498276</v>
      </c>
      <c r="W436" s="1">
        <v>160.08819109158893</v>
      </c>
      <c r="X436" s="1">
        <v>155.69907928116515</v>
      </c>
      <c r="Y436" s="1">
        <v>166.17898000660077</v>
      </c>
    </row>
    <row r="437" spans="1:25" x14ac:dyDescent="0.25">
      <c r="A437" s="1" t="s">
        <v>69</v>
      </c>
      <c r="B437" s="1" t="s">
        <v>10</v>
      </c>
      <c r="C437" s="1"/>
      <c r="D437" s="1" t="s">
        <v>11</v>
      </c>
      <c r="E437" s="1"/>
      <c r="F437" s="1"/>
      <c r="G437" s="1"/>
      <c r="H437" s="1"/>
      <c r="I437" s="1"/>
      <c r="J437" s="1"/>
      <c r="K437" s="1"/>
      <c r="L437" s="1"/>
      <c r="M437" s="1"/>
      <c r="N437" s="1">
        <v>70.512166262135935</v>
      </c>
      <c r="O437" s="1">
        <v>69.209648311403924</v>
      </c>
      <c r="P437" s="1">
        <v>68.807302885446063</v>
      </c>
      <c r="Q437" s="1">
        <v>70.276881215628407</v>
      </c>
      <c r="R437" s="1">
        <v>66.349902152641889</v>
      </c>
      <c r="S437" s="1">
        <v>63.570761433570652</v>
      </c>
      <c r="T437" s="1">
        <v>66.038023015638828</v>
      </c>
      <c r="U437" s="1">
        <v>70.0634338588074</v>
      </c>
      <c r="V437" s="1">
        <v>73.421002272893915</v>
      </c>
      <c r="W437" s="1">
        <v>74.4088430682107</v>
      </c>
      <c r="X437" s="1">
        <v>73.472076850751293</v>
      </c>
      <c r="Y437" s="1">
        <v>72.835588598030185</v>
      </c>
    </row>
    <row r="438" spans="1:25" x14ac:dyDescent="0.25">
      <c r="A438" s="1" t="s">
        <v>69</v>
      </c>
      <c r="B438" s="1" t="s">
        <v>12</v>
      </c>
      <c r="C438" s="1"/>
      <c r="D438" s="1" t="s">
        <v>13</v>
      </c>
      <c r="E438" s="1"/>
      <c r="F438" s="1"/>
      <c r="G438" s="1"/>
      <c r="H438" s="1"/>
      <c r="I438" s="1"/>
      <c r="J438" s="1"/>
      <c r="K438" s="1"/>
      <c r="L438" s="1"/>
      <c r="M438" s="1"/>
      <c r="N438" s="1">
        <v>78.032401289282845</v>
      </c>
      <c r="O438" s="1">
        <v>82.753858032634994</v>
      </c>
      <c r="P438" s="1">
        <v>87.576657269030207</v>
      </c>
      <c r="Q438" s="1">
        <v>90.500587803085963</v>
      </c>
      <c r="R438" s="1">
        <v>81.502947903430751</v>
      </c>
      <c r="S438" s="1">
        <v>78.701210435703885</v>
      </c>
      <c r="T438" s="1">
        <v>77.867503508498359</v>
      </c>
      <c r="U438" s="1">
        <v>78.2278603155154</v>
      </c>
      <c r="V438" s="1">
        <v>74.113938714499255</v>
      </c>
      <c r="W438" s="1">
        <v>76.06332704140415</v>
      </c>
      <c r="X438" s="1">
        <v>77.666214846420388</v>
      </c>
      <c r="Y438" s="1">
        <v>76.633791044776117</v>
      </c>
    </row>
    <row r="439" spans="1:25" x14ac:dyDescent="0.25">
      <c r="A439" s="1" t="s">
        <v>69</v>
      </c>
      <c r="B439" s="1" t="s">
        <v>14</v>
      </c>
      <c r="C439" s="1"/>
      <c r="D439" s="1" t="s">
        <v>15</v>
      </c>
      <c r="E439" s="1"/>
      <c r="F439" s="1"/>
      <c r="G439" s="1"/>
      <c r="H439" s="1"/>
      <c r="I439" s="1"/>
      <c r="J439" s="1"/>
      <c r="K439" s="1"/>
      <c r="L439" s="1"/>
      <c r="M439" s="1"/>
      <c r="N439" s="1">
        <v>77.048622078968563</v>
      </c>
      <c r="O439" s="1">
        <v>80.579286559942346</v>
      </c>
      <c r="P439" s="1">
        <v>85.061288391008205</v>
      </c>
      <c r="Q439" s="1">
        <v>90.921491550330629</v>
      </c>
      <c r="R439" s="1">
        <v>84.794891994917407</v>
      </c>
      <c r="S439" s="1">
        <v>83.593330684677525</v>
      </c>
      <c r="T439" s="1">
        <v>84.298030043141537</v>
      </c>
      <c r="U439" s="1">
        <v>85.094646959718176</v>
      </c>
      <c r="V439" s="1">
        <v>88.177852516193326</v>
      </c>
      <c r="W439" s="1">
        <v>91.736155712989969</v>
      </c>
      <c r="X439" s="1">
        <v>92.931944084297854</v>
      </c>
      <c r="Y439" s="1">
        <v>95.197611940298501</v>
      </c>
    </row>
    <row r="440" spans="1:25" x14ac:dyDescent="0.25">
      <c r="A440" s="1" t="s">
        <v>69</v>
      </c>
      <c r="B440" s="1" t="s">
        <v>16</v>
      </c>
      <c r="C440" s="1"/>
      <c r="D440" s="1" t="s">
        <v>17</v>
      </c>
      <c r="E440" s="1"/>
      <c r="F440" s="1"/>
      <c r="G440" s="1"/>
      <c r="H440" s="1"/>
      <c r="I440" s="1"/>
      <c r="J440" s="1"/>
      <c r="K440" s="1"/>
      <c r="L440" s="1"/>
      <c r="M440" s="1"/>
      <c r="N440" s="1">
        <v>69.618976631748595</v>
      </c>
      <c r="O440" s="1">
        <v>70.066855407422665</v>
      </c>
      <c r="P440" s="1">
        <v>73.862054339961574</v>
      </c>
      <c r="Q440" s="1">
        <v>75.077920646583394</v>
      </c>
      <c r="R440" s="1">
        <v>72.702160101651842</v>
      </c>
      <c r="S440" s="1">
        <v>71.505458879618587</v>
      </c>
      <c r="T440" s="1">
        <v>68.434466448360112</v>
      </c>
      <c r="U440" s="1">
        <v>69.577492724766429</v>
      </c>
      <c r="V440" s="1">
        <v>74.208208769307433</v>
      </c>
      <c r="W440" s="1">
        <v>74.100517245605857</v>
      </c>
      <c r="X440" s="1">
        <v>76.101841069281718</v>
      </c>
      <c r="Y440" s="1">
        <v>77.768597014925376</v>
      </c>
    </row>
    <row r="441" spans="1:25" x14ac:dyDescent="0.25">
      <c r="A441" s="1" t="s">
        <v>69</v>
      </c>
      <c r="B441" s="1" t="s">
        <v>18</v>
      </c>
      <c r="C441" s="1"/>
      <c r="D441" s="1" t="s">
        <v>19</v>
      </c>
      <c r="E441" s="1"/>
      <c r="F441" s="1"/>
      <c r="G441" s="1"/>
      <c r="H441" s="1"/>
      <c r="I441" s="1"/>
      <c r="J441" s="1"/>
      <c r="K441" s="1"/>
      <c r="L441" s="1"/>
      <c r="M441" s="1"/>
      <c r="N441" s="1">
        <v>69.881056913093431</v>
      </c>
      <c r="O441" s="1">
        <v>72.578024417314083</v>
      </c>
      <c r="P441" s="1">
        <v>70.319530391971213</v>
      </c>
      <c r="Q441" s="1">
        <v>69.549847754866065</v>
      </c>
      <c r="R441" s="1">
        <v>67.865152803076299</v>
      </c>
      <c r="S441" s="1">
        <v>71.784739110030287</v>
      </c>
      <c r="T441" s="1">
        <v>76.744781599493564</v>
      </c>
      <c r="U441" s="1">
        <v>76.383889248704662</v>
      </c>
      <c r="V441" s="1">
        <v>74.073591675636891</v>
      </c>
      <c r="W441" s="1">
        <v>72.008839946838805</v>
      </c>
      <c r="X441" s="1">
        <v>77.267065068111805</v>
      </c>
      <c r="Y441" s="1">
        <v>75.884033613445382</v>
      </c>
    </row>
    <row r="442" spans="1:25" x14ac:dyDescent="0.25">
      <c r="A442" s="1" t="s">
        <v>69</v>
      </c>
      <c r="B442" s="1" t="s">
        <v>20</v>
      </c>
      <c r="C442" s="1"/>
      <c r="D442" s="1" t="s">
        <v>21</v>
      </c>
      <c r="E442" s="1">
        <v>598.29999999999995</v>
      </c>
      <c r="F442" s="1">
        <v>596.29999999999995</v>
      </c>
      <c r="G442" s="1">
        <v>602.20000000000005</v>
      </c>
      <c r="H442" s="1">
        <v>629.1</v>
      </c>
      <c r="I442" s="1">
        <v>633.9</v>
      </c>
      <c r="J442" s="1">
        <v>639</v>
      </c>
      <c r="K442" s="1">
        <v>703.19999999999993</v>
      </c>
      <c r="L442" s="1">
        <v>722.8</v>
      </c>
      <c r="M442" s="1">
        <v>747.7</v>
      </c>
      <c r="N442" s="1">
        <v>768.38105691309352</v>
      </c>
      <c r="O442" s="1">
        <v>744.47802441731403</v>
      </c>
      <c r="P442" s="1">
        <v>754.71953039197115</v>
      </c>
      <c r="Q442" s="1">
        <v>767.349847754866</v>
      </c>
      <c r="R442" s="1">
        <v>732.96515280307631</v>
      </c>
      <c r="S442" s="1">
        <v>716.38473911003018</v>
      </c>
      <c r="T442" s="1">
        <v>718.34478159949356</v>
      </c>
      <c r="U442" s="1">
        <v>727.18388924870476</v>
      </c>
      <c r="V442" s="1">
        <v>741.67359167563689</v>
      </c>
      <c r="W442" s="1">
        <v>742.20883994683868</v>
      </c>
      <c r="X442" s="1">
        <v>741.96706506811176</v>
      </c>
      <c r="Y442" s="1">
        <v>756.38403361344535</v>
      </c>
    </row>
    <row r="443" spans="1:25" x14ac:dyDescent="0.25">
      <c r="A443" s="1" t="s">
        <v>70</v>
      </c>
      <c r="B443" s="1" t="s">
        <v>4</v>
      </c>
      <c r="C443" s="1"/>
      <c r="D443" s="1" t="s">
        <v>5</v>
      </c>
      <c r="E443" s="1"/>
      <c r="F443" s="1"/>
      <c r="G443" s="1"/>
      <c r="H443" s="1"/>
      <c r="I443" s="1"/>
      <c r="J443" s="1"/>
      <c r="K443" s="1"/>
      <c r="L443" s="1"/>
      <c r="M443" s="1"/>
      <c r="N443" s="1">
        <v>53.8</v>
      </c>
      <c r="O443" s="1">
        <v>50.1</v>
      </c>
      <c r="P443" s="1">
        <v>49.7</v>
      </c>
      <c r="Q443" s="1">
        <v>53.1</v>
      </c>
      <c r="R443" s="1">
        <v>51.1</v>
      </c>
      <c r="S443" s="1">
        <v>50</v>
      </c>
      <c r="T443" s="1">
        <v>49.9</v>
      </c>
      <c r="U443" s="1">
        <v>48.7</v>
      </c>
      <c r="V443" s="1">
        <v>50</v>
      </c>
      <c r="W443" s="1">
        <v>59.9</v>
      </c>
      <c r="X443" s="1">
        <v>52.8</v>
      </c>
      <c r="Y443" s="1">
        <v>51.3</v>
      </c>
    </row>
    <row r="444" spans="1:25" x14ac:dyDescent="0.25">
      <c r="A444" s="1" t="s">
        <v>70</v>
      </c>
      <c r="B444" s="1" t="s">
        <v>6</v>
      </c>
      <c r="C444" s="1"/>
      <c r="D444" s="1" t="s">
        <v>7</v>
      </c>
      <c r="E444" s="1"/>
      <c r="F444" s="1"/>
      <c r="G444" s="1"/>
      <c r="H444" s="1"/>
      <c r="I444" s="1"/>
      <c r="J444" s="1"/>
      <c r="K444" s="1"/>
      <c r="L444" s="1"/>
      <c r="M444" s="1"/>
      <c r="N444" s="1">
        <v>118.5492575671045</v>
      </c>
      <c r="O444" s="1">
        <v>108.67545353293185</v>
      </c>
      <c r="P444" s="1">
        <v>111.32217934688705</v>
      </c>
      <c r="Q444" s="1">
        <v>112.71275988272942</v>
      </c>
      <c r="R444" s="1">
        <v>111.08954031710533</v>
      </c>
      <c r="S444" s="1">
        <v>108.16076585817143</v>
      </c>
      <c r="T444" s="1">
        <v>107.87161994688698</v>
      </c>
      <c r="U444" s="1">
        <v>112.24364861777474</v>
      </c>
      <c r="V444" s="1">
        <v>109.36209399516093</v>
      </c>
      <c r="W444" s="1">
        <v>110.96558608922932</v>
      </c>
      <c r="X444" s="1">
        <v>111.01474214550552</v>
      </c>
      <c r="Y444" s="1">
        <v>114.67227848321146</v>
      </c>
    </row>
    <row r="445" spans="1:25" x14ac:dyDescent="0.25">
      <c r="A445" s="1" t="s">
        <v>70</v>
      </c>
      <c r="B445" s="1" t="s">
        <v>8</v>
      </c>
      <c r="C445" s="1"/>
      <c r="D445" s="1" t="s">
        <v>9</v>
      </c>
      <c r="E445" s="1"/>
      <c r="F445" s="1"/>
      <c r="G445" s="1"/>
      <c r="H445" s="1"/>
      <c r="I445" s="1"/>
      <c r="J445" s="1"/>
      <c r="K445" s="1"/>
      <c r="L445" s="1"/>
      <c r="M445" s="1"/>
      <c r="N445" s="1">
        <v>120.52103976299259</v>
      </c>
      <c r="O445" s="1">
        <v>117.89071036188247</v>
      </c>
      <c r="P445" s="1">
        <v>119.95517671677322</v>
      </c>
      <c r="Q445" s="1">
        <v>115.7800084312185</v>
      </c>
      <c r="R445" s="1">
        <v>109.99166899636566</v>
      </c>
      <c r="S445" s="1">
        <v>117.67850046257189</v>
      </c>
      <c r="T445" s="1">
        <v>119.84980820300973</v>
      </c>
      <c r="U445" s="1">
        <v>116.38156842586247</v>
      </c>
      <c r="V445" s="1">
        <v>118.39364322897572</v>
      </c>
      <c r="W445" s="1">
        <v>123.10972882709549</v>
      </c>
      <c r="X445" s="1">
        <v>126.12180631197995</v>
      </c>
      <c r="Y445" s="1">
        <v>133.62060831350206</v>
      </c>
    </row>
    <row r="446" spans="1:25" x14ac:dyDescent="0.25">
      <c r="A446" s="1" t="s">
        <v>70</v>
      </c>
      <c r="B446" s="1" t="s">
        <v>10</v>
      </c>
      <c r="C446" s="1"/>
      <c r="D446" s="1" t="s">
        <v>11</v>
      </c>
      <c r="E446" s="1"/>
      <c r="F446" s="1"/>
      <c r="G446" s="1"/>
      <c r="H446" s="1"/>
      <c r="I446" s="1"/>
      <c r="J446" s="1"/>
      <c r="K446" s="1"/>
      <c r="L446" s="1"/>
      <c r="M446" s="1"/>
      <c r="N446" s="1">
        <v>53.729702669902913</v>
      </c>
      <c r="O446" s="1">
        <v>51.833836105185661</v>
      </c>
      <c r="P446" s="1">
        <v>52.522643936339726</v>
      </c>
      <c r="Q446" s="1">
        <v>53.407231686052086</v>
      </c>
      <c r="R446" s="1">
        <v>52.118790686529024</v>
      </c>
      <c r="S446" s="1">
        <v>50.760733679256667</v>
      </c>
      <c r="T446" s="1">
        <v>52.978571850103272</v>
      </c>
      <c r="U446" s="1">
        <v>57.8747829563628</v>
      </c>
      <c r="V446" s="1">
        <v>59.344262775863335</v>
      </c>
      <c r="W446" s="1">
        <v>61.02468508367518</v>
      </c>
      <c r="X446" s="1">
        <v>63.263451542514503</v>
      </c>
      <c r="Y446" s="1">
        <v>64.107113203286488</v>
      </c>
    </row>
    <row r="447" spans="1:25" x14ac:dyDescent="0.25">
      <c r="A447" s="1" t="s">
        <v>70</v>
      </c>
      <c r="B447" s="1" t="s">
        <v>12</v>
      </c>
      <c r="C447" s="1"/>
      <c r="D447" s="1" t="s">
        <v>13</v>
      </c>
      <c r="E447" s="1"/>
      <c r="F447" s="1"/>
      <c r="G447" s="1"/>
      <c r="H447" s="1"/>
      <c r="I447" s="1"/>
      <c r="J447" s="1"/>
      <c r="K447" s="1"/>
      <c r="L447" s="1"/>
      <c r="M447" s="1"/>
      <c r="N447" s="1">
        <v>60.668716089175398</v>
      </c>
      <c r="O447" s="1">
        <v>65.983260410768509</v>
      </c>
      <c r="P447" s="1">
        <v>68.071754696739092</v>
      </c>
      <c r="Q447" s="1">
        <v>68.907465099191768</v>
      </c>
      <c r="R447" s="1">
        <v>58.34792630241423</v>
      </c>
      <c r="S447" s="1">
        <v>56.720076811018409</v>
      </c>
      <c r="T447" s="1">
        <v>59.531833775144243</v>
      </c>
      <c r="U447" s="1">
        <v>61.299203553377247</v>
      </c>
      <c r="V447" s="1">
        <v>58.006300448430494</v>
      </c>
      <c r="W447" s="1">
        <v>59.586607996469979</v>
      </c>
      <c r="X447" s="1">
        <v>61.138139129204866</v>
      </c>
      <c r="Y447" s="1">
        <v>60.545607347876</v>
      </c>
    </row>
    <row r="448" spans="1:25" x14ac:dyDescent="0.25">
      <c r="A448" s="1" t="s">
        <v>70</v>
      </c>
      <c r="B448" s="1" t="s">
        <v>14</v>
      </c>
      <c r="C448" s="1"/>
      <c r="D448" s="1" t="s">
        <v>15</v>
      </c>
      <c r="E448" s="1"/>
      <c r="F448" s="1"/>
      <c r="G448" s="1"/>
      <c r="H448" s="1"/>
      <c r="I448" s="1"/>
      <c r="J448" s="1"/>
      <c r="K448" s="1"/>
      <c r="L448" s="1"/>
      <c r="M448" s="1"/>
      <c r="N448" s="1">
        <v>59.903846360461991</v>
      </c>
      <c r="O448" s="1">
        <v>64.249379729242804</v>
      </c>
      <c r="P448" s="1">
        <v>66.116603877148762</v>
      </c>
      <c r="Q448" s="1">
        <v>69.227942689199111</v>
      </c>
      <c r="R448" s="1">
        <v>60.704627700127055</v>
      </c>
      <c r="S448" s="1">
        <v>60.245834988743212</v>
      </c>
      <c r="T448" s="1">
        <v>64.448146993086965</v>
      </c>
      <c r="U448" s="1">
        <v>66.680004594884366</v>
      </c>
      <c r="V448" s="1">
        <v>69.013617339312404</v>
      </c>
      <c r="W448" s="1">
        <v>71.86441301203638</v>
      </c>
      <c r="X448" s="1">
        <v>73.155182574668189</v>
      </c>
      <c r="Y448" s="1">
        <v>75.212215843857621</v>
      </c>
    </row>
    <row r="449" spans="1:25" x14ac:dyDescent="0.25">
      <c r="A449" s="1" t="s">
        <v>70</v>
      </c>
      <c r="B449" s="1" t="s">
        <v>16</v>
      </c>
      <c r="C449" s="1"/>
      <c r="D449" s="1" t="s">
        <v>17</v>
      </c>
      <c r="E449" s="1"/>
      <c r="F449" s="1"/>
      <c r="G449" s="1"/>
      <c r="H449" s="1"/>
      <c r="I449" s="1"/>
      <c r="J449" s="1"/>
      <c r="K449" s="1"/>
      <c r="L449" s="1"/>
      <c r="M449" s="1"/>
      <c r="N449" s="1">
        <v>54.127437550362608</v>
      </c>
      <c r="O449" s="1">
        <v>55.867359859988674</v>
      </c>
      <c r="P449" s="1">
        <v>57.411641426112119</v>
      </c>
      <c r="Q449" s="1">
        <v>57.164592211609111</v>
      </c>
      <c r="R449" s="1">
        <v>52.047445997458702</v>
      </c>
      <c r="S449" s="1">
        <v>51.534088200238379</v>
      </c>
      <c r="T449" s="1">
        <v>52.320019231768818</v>
      </c>
      <c r="U449" s="1">
        <v>54.520791851738402</v>
      </c>
      <c r="V449" s="1">
        <v>58.080082212257103</v>
      </c>
      <c r="W449" s="1">
        <v>58.048978991493634</v>
      </c>
      <c r="X449" s="1">
        <v>59.906678296126913</v>
      </c>
      <c r="Y449" s="1">
        <v>61.44217680826636</v>
      </c>
    </row>
    <row r="450" spans="1:25" x14ac:dyDescent="0.25">
      <c r="A450" s="1" t="s">
        <v>70</v>
      </c>
      <c r="B450" s="1" t="s">
        <v>18</v>
      </c>
      <c r="C450" s="1"/>
      <c r="D450" s="1" t="s">
        <v>19</v>
      </c>
      <c r="E450" s="1"/>
      <c r="F450" s="1"/>
      <c r="G450" s="1"/>
      <c r="H450" s="1"/>
      <c r="I450" s="1"/>
      <c r="J450" s="1"/>
      <c r="K450" s="1"/>
      <c r="L450" s="1"/>
      <c r="M450" s="1"/>
      <c r="N450" s="1">
        <v>58.834473872139597</v>
      </c>
      <c r="O450" s="1">
        <v>56.841684866277618</v>
      </c>
      <c r="P450" s="1">
        <v>52.683029729217949</v>
      </c>
      <c r="Q450" s="1">
        <v>58.685573328194252</v>
      </c>
      <c r="R450" s="1">
        <v>55.79564055859138</v>
      </c>
      <c r="S450" s="1">
        <v>56.799300311446736</v>
      </c>
      <c r="T450" s="1">
        <v>53.821477104874447</v>
      </c>
      <c r="U450" s="1">
        <v>54.808047279792746</v>
      </c>
      <c r="V450" s="1">
        <v>58.876175098672405</v>
      </c>
      <c r="W450" s="1">
        <v>58.262547940003799</v>
      </c>
      <c r="X450" s="1">
        <v>64.8190044912958</v>
      </c>
      <c r="Y450" s="1">
        <v>65.643697478991598</v>
      </c>
    </row>
    <row r="451" spans="1:25" x14ac:dyDescent="0.25">
      <c r="A451" s="1" t="s">
        <v>70</v>
      </c>
      <c r="B451" s="1" t="s">
        <v>20</v>
      </c>
      <c r="C451" s="1"/>
      <c r="D451" s="1" t="s">
        <v>21</v>
      </c>
      <c r="E451" s="1">
        <v>377.79999999999995</v>
      </c>
      <c r="F451" s="1">
        <v>399.3</v>
      </c>
      <c r="G451" s="1">
        <v>406.4</v>
      </c>
      <c r="H451" s="1">
        <v>439.4</v>
      </c>
      <c r="I451" s="1">
        <v>458.2</v>
      </c>
      <c r="J451" s="1">
        <v>462.5</v>
      </c>
      <c r="K451" s="1">
        <v>504.2</v>
      </c>
      <c r="L451" s="1">
        <v>517.5</v>
      </c>
      <c r="M451" s="1">
        <v>568.79999999999995</v>
      </c>
      <c r="N451" s="1">
        <v>580.13447387213955</v>
      </c>
      <c r="O451" s="1">
        <v>571.44168486627768</v>
      </c>
      <c r="P451" s="1">
        <v>577.78302972921801</v>
      </c>
      <c r="Q451" s="1">
        <v>588.98557332819416</v>
      </c>
      <c r="R451" s="1">
        <v>551.19564055859132</v>
      </c>
      <c r="S451" s="1">
        <v>551.89930031144672</v>
      </c>
      <c r="T451" s="1">
        <v>560.72147710487445</v>
      </c>
      <c r="U451" s="1">
        <v>572.50804727979278</v>
      </c>
      <c r="V451" s="1">
        <v>581.07617509867248</v>
      </c>
      <c r="W451" s="1">
        <v>602.76254794000374</v>
      </c>
      <c r="X451" s="1">
        <v>612.21900449129578</v>
      </c>
      <c r="Y451" s="1">
        <v>626.54369747899159</v>
      </c>
    </row>
    <row r="452" spans="1:25" x14ac:dyDescent="0.25">
      <c r="A452" s="1" t="s">
        <v>71</v>
      </c>
      <c r="B452" s="1" t="s">
        <v>4</v>
      </c>
      <c r="C452" s="1"/>
      <c r="D452" s="1" t="s">
        <v>5</v>
      </c>
      <c r="E452" s="1"/>
      <c r="F452" s="1"/>
      <c r="G452" s="1"/>
      <c r="H452" s="1"/>
      <c r="I452" s="1"/>
      <c r="J452" s="1"/>
      <c r="K452" s="1"/>
      <c r="L452" s="1"/>
      <c r="M452" s="1"/>
      <c r="N452" s="1">
        <v>43.9</v>
      </c>
      <c r="O452" s="1">
        <v>41.9</v>
      </c>
      <c r="P452" s="1">
        <v>38</v>
      </c>
      <c r="Q452" s="1">
        <v>35.299999999999997</v>
      </c>
      <c r="R452" s="1">
        <v>37.299999999999997</v>
      </c>
      <c r="S452" s="1">
        <v>34</v>
      </c>
      <c r="T452" s="1">
        <v>38.200000000000003</v>
      </c>
      <c r="U452" s="1">
        <v>37.6</v>
      </c>
      <c r="V452" s="1">
        <v>35.6</v>
      </c>
      <c r="W452" s="1">
        <v>44.5</v>
      </c>
      <c r="X452" s="1">
        <v>50.8</v>
      </c>
      <c r="Y452" s="1">
        <v>47.3</v>
      </c>
    </row>
    <row r="453" spans="1:25" x14ac:dyDescent="0.25">
      <c r="A453" s="1" t="s">
        <v>71</v>
      </c>
      <c r="B453" s="1" t="s">
        <v>6</v>
      </c>
      <c r="C453" s="1"/>
      <c r="D453" s="1" t="s">
        <v>7</v>
      </c>
      <c r="E453" s="1"/>
      <c r="F453" s="1"/>
      <c r="G453" s="1"/>
      <c r="H453" s="1"/>
      <c r="I453" s="1"/>
      <c r="J453" s="1"/>
      <c r="K453" s="1"/>
      <c r="L453" s="1"/>
      <c r="M453" s="1"/>
      <c r="N453" s="1">
        <v>54.005139920045686</v>
      </c>
      <c r="O453" s="1">
        <v>51.707579332867688</v>
      </c>
      <c r="P453" s="1">
        <v>51.018003801186431</v>
      </c>
      <c r="Q453" s="1">
        <v>51.069454078601943</v>
      </c>
      <c r="R453" s="1">
        <v>46.292024441870687</v>
      </c>
      <c r="S453" s="1">
        <v>49.143349020554275</v>
      </c>
      <c r="T453" s="1">
        <v>53.405110652109762</v>
      </c>
      <c r="U453" s="1">
        <v>51.300361739395328</v>
      </c>
      <c r="V453" s="1">
        <v>50.106353105066354</v>
      </c>
      <c r="W453" s="1">
        <v>52.320005808254983</v>
      </c>
      <c r="X453" s="1">
        <v>54.058436374603069</v>
      </c>
      <c r="Y453" s="1">
        <v>54.329552363251061</v>
      </c>
    </row>
    <row r="454" spans="1:25" x14ac:dyDescent="0.25">
      <c r="A454" s="1" t="s">
        <v>71</v>
      </c>
      <c r="B454" s="1" t="s">
        <v>8</v>
      </c>
      <c r="C454" s="1"/>
      <c r="D454" s="1" t="s">
        <v>9</v>
      </c>
      <c r="E454" s="1"/>
      <c r="F454" s="1"/>
      <c r="G454" s="1"/>
      <c r="H454" s="1"/>
      <c r="I454" s="1"/>
      <c r="J454" s="1"/>
      <c r="K454" s="1"/>
      <c r="L454" s="1"/>
      <c r="M454" s="1"/>
      <c r="N454" s="1">
        <v>55.618282410051393</v>
      </c>
      <c r="O454" s="1">
        <v>52.029977535725749</v>
      </c>
      <c r="P454" s="1">
        <v>54.311317168692057</v>
      </c>
      <c r="Q454" s="1">
        <v>53.132059708356486</v>
      </c>
      <c r="R454" s="1">
        <v>42.289600223651092</v>
      </c>
      <c r="S454" s="1">
        <v>48.193274606813887</v>
      </c>
      <c r="T454" s="1">
        <v>47.066243729713776</v>
      </c>
      <c r="U454" s="1">
        <v>46.948276978143319</v>
      </c>
      <c r="V454" s="1">
        <v>48.403928073905703</v>
      </c>
      <c r="W454" s="1">
        <v>52.207002577413142</v>
      </c>
      <c r="X454" s="1">
        <v>54.735535489364707</v>
      </c>
      <c r="Y454" s="1">
        <v>54.997712310444854</v>
      </c>
    </row>
    <row r="455" spans="1:25" x14ac:dyDescent="0.25">
      <c r="A455" s="1" t="s">
        <v>71</v>
      </c>
      <c r="B455" s="1" t="s">
        <v>10</v>
      </c>
      <c r="C455" s="1"/>
      <c r="D455" s="1" t="s">
        <v>11</v>
      </c>
      <c r="E455" s="1"/>
      <c r="F455" s="1"/>
      <c r="G455" s="1"/>
      <c r="H455" s="1"/>
      <c r="I455" s="1"/>
      <c r="J455" s="1"/>
      <c r="K455" s="1"/>
      <c r="L455" s="1"/>
      <c r="M455" s="1"/>
      <c r="N455" s="1">
        <v>24.476577669902913</v>
      </c>
      <c r="O455" s="1">
        <v>24.662443131406569</v>
      </c>
      <c r="P455" s="1">
        <v>24.070679030121521</v>
      </c>
      <c r="Q455" s="1">
        <v>24.198486213041562</v>
      </c>
      <c r="R455" s="1">
        <v>21.718375334478214</v>
      </c>
      <c r="S455" s="1">
        <v>23.063376372631833</v>
      </c>
      <c r="T455" s="1">
        <v>26.228645618176451</v>
      </c>
      <c r="U455" s="1">
        <v>26.451361282461349</v>
      </c>
      <c r="V455" s="1">
        <v>27.189718821027935</v>
      </c>
      <c r="W455" s="1">
        <v>28.772991614331872</v>
      </c>
      <c r="X455" s="1">
        <v>30.806028136032214</v>
      </c>
      <c r="Y455" s="1">
        <v>30.372735326304085</v>
      </c>
    </row>
    <row r="456" spans="1:25" x14ac:dyDescent="0.25">
      <c r="A456" s="1" t="s">
        <v>71</v>
      </c>
      <c r="B456" s="1" t="s">
        <v>12</v>
      </c>
      <c r="C456" s="1"/>
      <c r="D456" s="1" t="s">
        <v>13</v>
      </c>
      <c r="E456" s="1"/>
      <c r="F456" s="1"/>
      <c r="G456" s="1"/>
      <c r="H456" s="1"/>
      <c r="I456" s="1"/>
      <c r="J456" s="1"/>
      <c r="K456" s="1"/>
      <c r="L456" s="1"/>
      <c r="M456" s="1"/>
      <c r="N456" s="1">
        <v>37.123558957829715</v>
      </c>
      <c r="O456" s="1">
        <v>39.639594378957121</v>
      </c>
      <c r="P456" s="1">
        <v>39.471669868516251</v>
      </c>
      <c r="Q456" s="1">
        <v>38.352490815576779</v>
      </c>
      <c r="R456" s="1">
        <v>35.124701397712833</v>
      </c>
      <c r="S456" s="1">
        <v>34.402325519798701</v>
      </c>
      <c r="T456" s="1">
        <v>35.0167394355216</v>
      </c>
      <c r="U456" s="1">
        <v>35.402389339868286</v>
      </c>
      <c r="V456" s="1">
        <v>35.693774289985058</v>
      </c>
      <c r="W456" s="1">
        <v>32.796217488294559</v>
      </c>
      <c r="X456" s="1">
        <v>34.00061290398623</v>
      </c>
      <c r="Y456" s="1">
        <v>34.540470723306541</v>
      </c>
    </row>
    <row r="457" spans="1:25" x14ac:dyDescent="0.25">
      <c r="A457" s="1" t="s">
        <v>71</v>
      </c>
      <c r="B457" s="1" t="s">
        <v>14</v>
      </c>
      <c r="C457" s="1"/>
      <c r="D457" s="1" t="s">
        <v>15</v>
      </c>
      <c r="E457" s="1"/>
      <c r="F457" s="1"/>
      <c r="G457" s="1"/>
      <c r="H457" s="1"/>
      <c r="I457" s="1"/>
      <c r="J457" s="1"/>
      <c r="K457" s="1"/>
      <c r="L457" s="1"/>
      <c r="M457" s="1"/>
      <c r="N457" s="1">
        <v>36.655530486167073</v>
      </c>
      <c r="O457" s="1">
        <v>38.59796159983528</v>
      </c>
      <c r="P457" s="1">
        <v>38.337968114567992</v>
      </c>
      <c r="Q457" s="1">
        <v>38.530862111192747</v>
      </c>
      <c r="R457" s="1">
        <v>36.543405336721726</v>
      </c>
      <c r="S457" s="1">
        <v>36.540797245397961</v>
      </c>
      <c r="T457" s="1">
        <v>37.908524351577526</v>
      </c>
      <c r="U457" s="1">
        <v>38.509986215346913</v>
      </c>
      <c r="V457" s="1">
        <v>42.467050323866466</v>
      </c>
      <c r="W457" s="1">
        <v>39.553869536440075</v>
      </c>
      <c r="X457" s="1">
        <v>40.68362367695245</v>
      </c>
      <c r="Y457" s="1">
        <v>42.907577497129736</v>
      </c>
    </row>
    <row r="458" spans="1:25" x14ac:dyDescent="0.25">
      <c r="A458" s="1" t="s">
        <v>71</v>
      </c>
      <c r="B458" s="1" t="s">
        <v>16</v>
      </c>
      <c r="C458" s="1"/>
      <c r="D458" s="1" t="s">
        <v>17</v>
      </c>
      <c r="E458" s="1"/>
      <c r="F458" s="1"/>
      <c r="G458" s="1"/>
      <c r="H458" s="1"/>
      <c r="I458" s="1"/>
      <c r="J458" s="1"/>
      <c r="K458" s="1"/>
      <c r="L458" s="1"/>
      <c r="M458" s="1"/>
      <c r="N458" s="1">
        <v>33.120910556003224</v>
      </c>
      <c r="O458" s="1">
        <v>33.562444021207597</v>
      </c>
      <c r="P458" s="1">
        <v>33.290362016915743</v>
      </c>
      <c r="Q458" s="1">
        <v>31.816647073230467</v>
      </c>
      <c r="R458" s="1">
        <v>31.331893265565441</v>
      </c>
      <c r="S458" s="1">
        <v>31.256877234803337</v>
      </c>
      <c r="T458" s="1">
        <v>30.774736212900887</v>
      </c>
      <c r="U458" s="1">
        <v>31.48762444478481</v>
      </c>
      <c r="V458" s="1">
        <v>35.739175386148482</v>
      </c>
      <c r="W458" s="1">
        <v>31.949912975265359</v>
      </c>
      <c r="X458" s="1">
        <v>33.315763419061312</v>
      </c>
      <c r="Y458" s="1">
        <v>35.051951779563723</v>
      </c>
    </row>
    <row r="459" spans="1:25" x14ac:dyDescent="0.25">
      <c r="A459" s="1" t="s">
        <v>71</v>
      </c>
      <c r="B459" s="1" t="s">
        <v>18</v>
      </c>
      <c r="C459" s="1"/>
      <c r="D459" s="1" t="s">
        <v>19</v>
      </c>
      <c r="E459" s="1"/>
      <c r="F459" s="1"/>
      <c r="G459" s="1"/>
      <c r="H459" s="1"/>
      <c r="I459" s="1"/>
      <c r="J459" s="1"/>
      <c r="K459" s="1"/>
      <c r="L459" s="1"/>
      <c r="M459" s="1"/>
      <c r="N459" s="1">
        <v>24.186372527711367</v>
      </c>
      <c r="O459" s="1">
        <v>23.796863699831729</v>
      </c>
      <c r="P459" s="1">
        <v>24.732543078962316</v>
      </c>
      <c r="Q459" s="1">
        <v>25.717232607438813</v>
      </c>
      <c r="R459" s="1">
        <v>23.224849220805506</v>
      </c>
      <c r="S459" s="1">
        <v>24.543116173898206</v>
      </c>
      <c r="T459" s="1">
        <v>22.487921502426673</v>
      </c>
      <c r="U459" s="1">
        <v>23.933694948186528</v>
      </c>
      <c r="V459" s="1">
        <v>24.542219830163859</v>
      </c>
      <c r="W459" s="1">
        <v>25.871015758496299</v>
      </c>
      <c r="X459" s="1">
        <v>24.749816265172043</v>
      </c>
      <c r="Y459" s="1">
        <v>24.191596638655462</v>
      </c>
    </row>
    <row r="460" spans="1:25" x14ac:dyDescent="0.25">
      <c r="A460" s="1" t="s">
        <v>71</v>
      </c>
      <c r="B460" s="1" t="s">
        <v>20</v>
      </c>
      <c r="C460" s="1"/>
      <c r="D460" s="1" t="s">
        <v>21</v>
      </c>
      <c r="E460" s="1">
        <v>231.4</v>
      </c>
      <c r="F460" s="1">
        <v>244.20000000000002</v>
      </c>
      <c r="G460" s="1">
        <v>255.2</v>
      </c>
      <c r="H460" s="1">
        <v>255.8</v>
      </c>
      <c r="I460" s="1">
        <v>275.10000000000002</v>
      </c>
      <c r="J460" s="1">
        <v>267</v>
      </c>
      <c r="K460" s="1">
        <v>289.8</v>
      </c>
      <c r="L460" s="1">
        <v>296.3</v>
      </c>
      <c r="M460" s="1">
        <v>306.2</v>
      </c>
      <c r="N460" s="1">
        <v>309.08637252771132</v>
      </c>
      <c r="O460" s="1">
        <v>305.89686369983173</v>
      </c>
      <c r="P460" s="1">
        <v>303.23254307896229</v>
      </c>
      <c r="Q460" s="1">
        <v>298.11723260743878</v>
      </c>
      <c r="R460" s="1">
        <v>273.8248492208055</v>
      </c>
      <c r="S460" s="1">
        <v>281.14311617389819</v>
      </c>
      <c r="T460" s="1">
        <v>291.0879215024267</v>
      </c>
      <c r="U460" s="1">
        <v>291.63369494818653</v>
      </c>
      <c r="V460" s="1">
        <v>299.74221983016383</v>
      </c>
      <c r="W460" s="1">
        <v>307.97101575849632</v>
      </c>
      <c r="X460" s="1">
        <v>323.14981626517203</v>
      </c>
      <c r="Y460" s="1">
        <v>323.69159663865548</v>
      </c>
    </row>
    <row r="461" spans="1:25" x14ac:dyDescent="0.25">
      <c r="A461" s="1" t="s">
        <v>72</v>
      </c>
      <c r="B461" s="1" t="s">
        <v>4</v>
      </c>
      <c r="C461" s="1"/>
      <c r="D461" s="1" t="s">
        <v>5</v>
      </c>
      <c r="E461" s="1"/>
      <c r="F461" s="1"/>
      <c r="G461" s="1"/>
      <c r="H461" s="1"/>
      <c r="I461" s="1"/>
      <c r="J461" s="1"/>
      <c r="K461" s="1"/>
      <c r="L461" s="1"/>
      <c r="M461" s="1"/>
      <c r="N461" s="1">
        <v>61.2</v>
      </c>
      <c r="O461" s="1">
        <v>57.8</v>
      </c>
      <c r="P461" s="1">
        <v>66.5</v>
      </c>
      <c r="Q461" s="1">
        <v>57.7</v>
      </c>
      <c r="R461" s="1">
        <v>54.5</v>
      </c>
      <c r="S461" s="1">
        <v>51.5</v>
      </c>
      <c r="T461" s="1">
        <v>44.2</v>
      </c>
      <c r="U461" s="1">
        <v>47.3</v>
      </c>
      <c r="V461" s="1">
        <v>49.4</v>
      </c>
      <c r="W461" s="1">
        <v>53.8</v>
      </c>
      <c r="X461" s="1">
        <v>56.6</v>
      </c>
      <c r="Y461" s="1">
        <v>50.4</v>
      </c>
    </row>
    <row r="462" spans="1:25" x14ac:dyDescent="0.25">
      <c r="A462" s="1" t="s">
        <v>72</v>
      </c>
      <c r="B462" s="1" t="s">
        <v>6</v>
      </c>
      <c r="C462" s="1"/>
      <c r="D462" s="1" t="s">
        <v>7</v>
      </c>
      <c r="E462" s="1"/>
      <c r="F462" s="1"/>
      <c r="G462" s="1"/>
      <c r="H462" s="1"/>
      <c r="I462" s="1"/>
      <c r="J462" s="1"/>
      <c r="K462" s="1"/>
      <c r="L462" s="1"/>
      <c r="M462" s="1"/>
      <c r="N462" s="1">
        <v>531.33537978298114</v>
      </c>
      <c r="O462" s="1">
        <v>489.09550148188697</v>
      </c>
      <c r="P462" s="1">
        <v>484.44727293670445</v>
      </c>
      <c r="Q462" s="1">
        <v>502.93288366834651</v>
      </c>
      <c r="R462" s="1">
        <v>476.61543991373469</v>
      </c>
      <c r="S462" s="1">
        <v>461.41405414102411</v>
      </c>
      <c r="T462" s="1">
        <v>474.11001475361468</v>
      </c>
      <c r="U462" s="1">
        <v>476.85642373010438</v>
      </c>
      <c r="V462" s="1">
        <v>496.81175672703279</v>
      </c>
      <c r="W462" s="1">
        <v>499.77398990815698</v>
      </c>
      <c r="X462" s="1">
        <v>498.22278202558152</v>
      </c>
      <c r="Y462" s="1">
        <v>515.02305754833333</v>
      </c>
    </row>
    <row r="463" spans="1:25" x14ac:dyDescent="0.25">
      <c r="A463" s="1" t="s">
        <v>72</v>
      </c>
      <c r="B463" s="1" t="s">
        <v>8</v>
      </c>
      <c r="C463" s="1"/>
      <c r="D463" s="1" t="s">
        <v>9</v>
      </c>
      <c r="E463" s="1"/>
      <c r="F463" s="1"/>
      <c r="G463" s="1"/>
      <c r="H463" s="1"/>
      <c r="I463" s="1"/>
      <c r="J463" s="1"/>
      <c r="K463" s="1"/>
      <c r="L463" s="1"/>
      <c r="M463" s="1"/>
      <c r="N463" s="1">
        <v>754.84917725585376</v>
      </c>
      <c r="O463" s="1">
        <v>693.52554508900766</v>
      </c>
      <c r="P463" s="1">
        <v>705.08684943078197</v>
      </c>
      <c r="Q463" s="1">
        <v>683.35999770057674</v>
      </c>
      <c r="R463" s="1">
        <v>648.97556611685764</v>
      </c>
      <c r="S463" s="1">
        <v>660.44054945496964</v>
      </c>
      <c r="T463" s="1">
        <v>673.64216583062853</v>
      </c>
      <c r="U463" s="1">
        <v>685.66808696976614</v>
      </c>
      <c r="V463" s="1">
        <v>703.19823850722196</v>
      </c>
      <c r="W463" s="1">
        <v>726.87908302174446</v>
      </c>
      <c r="X463" s="1">
        <v>763.75733293122096</v>
      </c>
      <c r="Y463" s="1">
        <v>789.5552067953239</v>
      </c>
    </row>
    <row r="464" spans="1:25" x14ac:dyDescent="0.25">
      <c r="A464" s="1" t="s">
        <v>72</v>
      </c>
      <c r="B464" s="1" t="s">
        <v>10</v>
      </c>
      <c r="C464" s="1"/>
      <c r="D464" s="1" t="s">
        <v>11</v>
      </c>
      <c r="E464" s="1"/>
      <c r="F464" s="1"/>
      <c r="G464" s="1"/>
      <c r="H464" s="1"/>
      <c r="I464" s="1"/>
      <c r="J464" s="1"/>
      <c r="K464" s="1"/>
      <c r="L464" s="1"/>
      <c r="M464" s="1"/>
      <c r="N464" s="1">
        <v>240.81544296116508</v>
      </c>
      <c r="O464" s="1">
        <v>233.2789534291054</v>
      </c>
      <c r="P464" s="1">
        <v>228.56587763251358</v>
      </c>
      <c r="Q464" s="1">
        <v>238.30711863107672</v>
      </c>
      <c r="R464" s="1">
        <v>223.60899396940775</v>
      </c>
      <c r="S464" s="1">
        <v>216.54539640400628</v>
      </c>
      <c r="T464" s="1">
        <v>232.84781941575687</v>
      </c>
      <c r="U464" s="1">
        <v>245.87548930012946</v>
      </c>
      <c r="V464" s="1">
        <v>269.59000476574533</v>
      </c>
      <c r="W464" s="1">
        <v>274.84692707009839</v>
      </c>
      <c r="X464" s="1">
        <v>283.9198850431975</v>
      </c>
      <c r="Y464" s="1">
        <v>287.92173565634278</v>
      </c>
    </row>
    <row r="465" spans="1:25" x14ac:dyDescent="0.25">
      <c r="A465" s="1" t="s">
        <v>72</v>
      </c>
      <c r="B465" s="1" t="s">
        <v>12</v>
      </c>
      <c r="C465" s="1"/>
      <c r="D465" s="1" t="s">
        <v>13</v>
      </c>
      <c r="E465" s="1"/>
      <c r="F465" s="1"/>
      <c r="G465" s="1"/>
      <c r="H465" s="1"/>
      <c r="I465" s="1"/>
      <c r="J465" s="1"/>
      <c r="K465" s="1"/>
      <c r="L465" s="1"/>
      <c r="M465" s="1"/>
      <c r="N465" s="1">
        <v>191.86872146118725</v>
      </c>
      <c r="O465" s="1">
        <v>209.22472847068514</v>
      </c>
      <c r="P465" s="1">
        <v>210.82348244804268</v>
      </c>
      <c r="Q465" s="1">
        <v>216.91914768552533</v>
      </c>
      <c r="R465" s="1">
        <v>205.4965540025413</v>
      </c>
      <c r="S465" s="1">
        <v>196.95499668918023</v>
      </c>
      <c r="T465" s="1">
        <v>202.13134258537349</v>
      </c>
      <c r="U465" s="1">
        <v>199.41554602542507</v>
      </c>
      <c r="V465" s="1">
        <v>198.96380418535125</v>
      </c>
      <c r="W465" s="1">
        <v>200.92792881131564</v>
      </c>
      <c r="X465" s="1">
        <v>206.08149265693876</v>
      </c>
      <c r="Y465" s="1">
        <v>215.13340298507464</v>
      </c>
    </row>
    <row r="466" spans="1:25" x14ac:dyDescent="0.25">
      <c r="A466" s="1" t="s">
        <v>72</v>
      </c>
      <c r="B466" s="1" t="s">
        <v>14</v>
      </c>
      <c r="C466" s="1"/>
      <c r="D466" s="1" t="s">
        <v>15</v>
      </c>
      <c r="E466" s="1"/>
      <c r="F466" s="1"/>
      <c r="G466" s="1"/>
      <c r="H466" s="1"/>
      <c r="I466" s="1"/>
      <c r="J466" s="1"/>
      <c r="K466" s="1"/>
      <c r="L466" s="1"/>
      <c r="M466" s="1"/>
      <c r="N466" s="1">
        <v>189.44977168949771</v>
      </c>
      <c r="O466" s="1">
        <v>203.72680805065116</v>
      </c>
      <c r="P466" s="1">
        <v>204.76822933559538</v>
      </c>
      <c r="Q466" s="1">
        <v>217.92800391868721</v>
      </c>
      <c r="R466" s="1">
        <v>213.79666073697584</v>
      </c>
      <c r="S466" s="1">
        <v>209.19785194014037</v>
      </c>
      <c r="T466" s="1">
        <v>218.82394095327203</v>
      </c>
      <c r="U466" s="1">
        <v>216.9201026190841</v>
      </c>
      <c r="V466" s="1">
        <v>236.71931738913801</v>
      </c>
      <c r="W466" s="1">
        <v>242.32907606697228</v>
      </c>
      <c r="X466" s="1">
        <v>246.58796350863958</v>
      </c>
      <c r="Y466" s="1">
        <v>267.24746268656719</v>
      </c>
    </row>
    <row r="467" spans="1:25" x14ac:dyDescent="0.25">
      <c r="A467" s="1" t="s">
        <v>72</v>
      </c>
      <c r="B467" s="1" t="s">
        <v>16</v>
      </c>
      <c r="C467" s="1"/>
      <c r="D467" s="1" t="s">
        <v>17</v>
      </c>
      <c r="E467" s="1"/>
      <c r="F467" s="1"/>
      <c r="G467" s="1"/>
      <c r="H467" s="1"/>
      <c r="I467" s="1"/>
      <c r="J467" s="1"/>
      <c r="K467" s="1"/>
      <c r="L467" s="1"/>
      <c r="M467" s="1"/>
      <c r="N467" s="1">
        <v>171.18150684931507</v>
      </c>
      <c r="O467" s="1">
        <v>177.14846347866373</v>
      </c>
      <c r="P467" s="1">
        <v>177.80828821636186</v>
      </c>
      <c r="Q467" s="1">
        <v>179.95284839578738</v>
      </c>
      <c r="R467" s="1">
        <v>183.30678526048285</v>
      </c>
      <c r="S467" s="1">
        <v>178.94715137067936</v>
      </c>
      <c r="T467" s="1">
        <v>177.64471646135459</v>
      </c>
      <c r="U467" s="1">
        <v>177.36435135549092</v>
      </c>
      <c r="V467" s="1">
        <v>199.21687842551071</v>
      </c>
      <c r="W467" s="1">
        <v>195.74299512171206</v>
      </c>
      <c r="X467" s="1">
        <v>201.93054383442163</v>
      </c>
      <c r="Y467" s="1">
        <v>218.31913432835825</v>
      </c>
    </row>
    <row r="468" spans="1:25" x14ac:dyDescent="0.25">
      <c r="A468" s="1" t="s">
        <v>72</v>
      </c>
      <c r="B468" s="1" t="s">
        <v>18</v>
      </c>
      <c r="C468" s="1"/>
      <c r="D468" s="1" t="s">
        <v>19</v>
      </c>
      <c r="E468" s="1"/>
      <c r="F468" s="1"/>
      <c r="G468" s="1"/>
      <c r="H468" s="1"/>
      <c r="I468" s="1"/>
      <c r="J468" s="1"/>
      <c r="K468" s="1"/>
      <c r="L468" s="1"/>
      <c r="M468" s="1"/>
      <c r="N468" s="1">
        <v>303.06741391622938</v>
      </c>
      <c r="O468" s="1">
        <v>281.34990154308832</v>
      </c>
      <c r="P468" s="1">
        <v>284.89157735277411</v>
      </c>
      <c r="Q468" s="1">
        <v>296.84369628059358</v>
      </c>
      <c r="R468" s="1">
        <v>291.63926330702287</v>
      </c>
      <c r="S468" s="1">
        <v>292.18932974956272</v>
      </c>
      <c r="T468" s="1">
        <v>297.11428993458537</v>
      </c>
      <c r="U468" s="1">
        <v>294.93460168393784</v>
      </c>
      <c r="V468" s="1">
        <v>294.23557788143364</v>
      </c>
      <c r="W468" s="1">
        <v>310.94223656730588</v>
      </c>
      <c r="X468" s="1">
        <v>296.36854237036488</v>
      </c>
      <c r="Y468" s="1">
        <v>304.33697478991598</v>
      </c>
    </row>
    <row r="469" spans="1:25" x14ac:dyDescent="0.25">
      <c r="A469" s="1" t="s">
        <v>72</v>
      </c>
      <c r="B469" s="1" t="s">
        <v>20</v>
      </c>
      <c r="C469" s="1"/>
      <c r="D469" s="1" t="s">
        <v>21</v>
      </c>
      <c r="E469" s="1">
        <v>1633.7</v>
      </c>
      <c r="F469" s="1">
        <v>1727.2</v>
      </c>
      <c r="G469" s="1">
        <v>1714</v>
      </c>
      <c r="H469" s="1">
        <v>1766.4</v>
      </c>
      <c r="I469" s="1">
        <v>1876.3999999999999</v>
      </c>
      <c r="J469" s="1">
        <v>2040.3</v>
      </c>
      <c r="K469" s="1">
        <v>2195</v>
      </c>
      <c r="L469" s="1">
        <v>2241.5</v>
      </c>
      <c r="M469" s="1">
        <v>2342.1999999999998</v>
      </c>
      <c r="N469" s="1">
        <v>2443.7674139162291</v>
      </c>
      <c r="O469" s="1">
        <v>2345.1499015430886</v>
      </c>
      <c r="P469" s="1">
        <v>2362.8915773527742</v>
      </c>
      <c r="Q469" s="1">
        <v>2393.9436962805935</v>
      </c>
      <c r="R469" s="1">
        <v>2297.9392633070229</v>
      </c>
      <c r="S469" s="1">
        <v>2267.1893297495626</v>
      </c>
      <c r="T469" s="1">
        <v>2320.5142899345856</v>
      </c>
      <c r="U469" s="1">
        <v>2344.3346016839378</v>
      </c>
      <c r="V469" s="1">
        <v>2448.1355778814336</v>
      </c>
      <c r="W469" s="1">
        <v>2505.2422365673056</v>
      </c>
      <c r="X469" s="1">
        <v>2553.468542370365</v>
      </c>
      <c r="Y469" s="1">
        <v>2647.9369747899163</v>
      </c>
    </row>
    <row r="470" spans="1:25" x14ac:dyDescent="0.25">
      <c r="A470" s="1" t="s">
        <v>73</v>
      </c>
      <c r="B470" s="1" t="s">
        <v>4</v>
      </c>
      <c r="C470" s="1"/>
      <c r="D470" s="1" t="s">
        <v>5</v>
      </c>
      <c r="E470" s="1"/>
      <c r="F470" s="1"/>
      <c r="G470" s="1"/>
      <c r="H470" s="1"/>
      <c r="I470" s="1"/>
      <c r="J470" s="1"/>
      <c r="K470" s="1"/>
      <c r="L470" s="1"/>
      <c r="M470" s="1"/>
      <c r="N470" s="1">
        <v>64.7</v>
      </c>
      <c r="O470" s="1">
        <v>63.8</v>
      </c>
      <c r="P470" s="1">
        <v>53.5</v>
      </c>
      <c r="Q470" s="1">
        <v>54.3</v>
      </c>
      <c r="R470" s="1">
        <v>61</v>
      </c>
      <c r="S470" s="1">
        <v>58.5</v>
      </c>
      <c r="T470" s="1">
        <v>53.9</v>
      </c>
      <c r="U470" s="1">
        <v>67.7</v>
      </c>
      <c r="V470" s="1">
        <v>53</v>
      </c>
      <c r="W470" s="1">
        <v>56.6</v>
      </c>
      <c r="X470" s="1">
        <v>60.1</v>
      </c>
      <c r="Y470" s="1">
        <v>64.2</v>
      </c>
    </row>
    <row r="471" spans="1:25" x14ac:dyDescent="0.25">
      <c r="A471" s="1" t="s">
        <v>73</v>
      </c>
      <c r="B471" s="1" t="s">
        <v>6</v>
      </c>
      <c r="C471" s="1"/>
      <c r="D471" s="1" t="s">
        <v>7</v>
      </c>
      <c r="E471" s="1"/>
      <c r="F471" s="1"/>
      <c r="G471" s="1"/>
      <c r="H471" s="1"/>
      <c r="I471" s="1"/>
      <c r="J471" s="1"/>
      <c r="K471" s="1"/>
      <c r="L471" s="1"/>
      <c r="M471" s="1"/>
      <c r="N471" s="1">
        <v>378.77655625356937</v>
      </c>
      <c r="O471" s="1">
        <v>334.9240934060748</v>
      </c>
      <c r="P471" s="1">
        <v>330.44226804123713</v>
      </c>
      <c r="Q471" s="1">
        <v>329.19550079521713</v>
      </c>
      <c r="R471" s="1">
        <v>315.21586325332487</v>
      </c>
      <c r="S471" s="1">
        <v>328.17088612686535</v>
      </c>
      <c r="T471" s="1">
        <v>332.32950132782531</v>
      </c>
      <c r="U471" s="1">
        <v>332.54316122153688</v>
      </c>
      <c r="V471" s="1">
        <v>347.99965539995605</v>
      </c>
      <c r="W471" s="1">
        <v>339.2223327404073</v>
      </c>
      <c r="X471" s="1">
        <v>346.84862246979725</v>
      </c>
      <c r="Y471" s="1">
        <v>358.15306849172299</v>
      </c>
    </row>
    <row r="472" spans="1:25" x14ac:dyDescent="0.25">
      <c r="A472" s="1" t="s">
        <v>73</v>
      </c>
      <c r="B472" s="1" t="s">
        <v>8</v>
      </c>
      <c r="C472" s="1"/>
      <c r="D472" s="1" t="s">
        <v>9</v>
      </c>
      <c r="E472" s="1"/>
      <c r="F472" s="1"/>
      <c r="G472" s="1"/>
      <c r="H472" s="1"/>
      <c r="I472" s="1"/>
      <c r="J472" s="1"/>
      <c r="K472" s="1"/>
      <c r="L472" s="1"/>
      <c r="M472" s="1"/>
      <c r="N472" s="1">
        <v>389.45175078526557</v>
      </c>
      <c r="O472" s="1">
        <v>373.13053631095084</v>
      </c>
      <c r="P472" s="1">
        <v>369.35257731958768</v>
      </c>
      <c r="Q472" s="1">
        <v>359.92020426543013</v>
      </c>
      <c r="R472" s="1">
        <v>331.59740005591266</v>
      </c>
      <c r="S472" s="1">
        <v>319.11582800370059</v>
      </c>
      <c r="T472" s="1">
        <v>344.25479492475654</v>
      </c>
      <c r="U472" s="1">
        <v>349.29178470794295</v>
      </c>
      <c r="V472" s="1">
        <v>376.16176039299063</v>
      </c>
      <c r="W472" s="1">
        <v>370.42491015355569</v>
      </c>
      <c r="X472" s="1">
        <v>401.89437634160618</v>
      </c>
      <c r="Y472" s="1">
        <v>412.62278309506848</v>
      </c>
    </row>
    <row r="473" spans="1:25" x14ac:dyDescent="0.25">
      <c r="A473" s="1" t="s">
        <v>73</v>
      </c>
      <c r="B473" s="1" t="s">
        <v>10</v>
      </c>
      <c r="C473" s="1"/>
      <c r="D473" s="1" t="s">
        <v>11</v>
      </c>
      <c r="E473" s="1"/>
      <c r="F473" s="1"/>
      <c r="G473" s="1"/>
      <c r="H473" s="1"/>
      <c r="I473" s="1"/>
      <c r="J473" s="1"/>
      <c r="K473" s="1"/>
      <c r="L473" s="1"/>
      <c r="M473" s="1"/>
      <c r="N473" s="1">
        <v>171.67169296116504</v>
      </c>
      <c r="O473" s="1">
        <v>159.74537028297436</v>
      </c>
      <c r="P473" s="1">
        <v>155.90515463917527</v>
      </c>
      <c r="Q473" s="1">
        <v>155.98429493935271</v>
      </c>
      <c r="R473" s="1">
        <v>147.88673669076243</v>
      </c>
      <c r="S473" s="1">
        <v>154.01328586943404</v>
      </c>
      <c r="T473" s="1">
        <v>163.2157037474181</v>
      </c>
      <c r="U473" s="1">
        <v>171.46505407052015</v>
      </c>
      <c r="V473" s="1">
        <v>188.83858420705332</v>
      </c>
      <c r="W473" s="1">
        <v>186.55275710603695</v>
      </c>
      <c r="X473" s="1">
        <v>197.65700118859655</v>
      </c>
      <c r="Y473" s="1">
        <v>200.2241484132085</v>
      </c>
    </row>
    <row r="474" spans="1:25" x14ac:dyDescent="0.25">
      <c r="A474" s="1" t="s">
        <v>73</v>
      </c>
      <c r="B474" s="1" t="s">
        <v>12</v>
      </c>
      <c r="C474" s="1"/>
      <c r="D474" s="1" t="s">
        <v>13</v>
      </c>
      <c r="E474" s="1"/>
      <c r="F474" s="1"/>
      <c r="G474" s="1"/>
      <c r="H474" s="1"/>
      <c r="I474" s="1"/>
      <c r="J474" s="1"/>
      <c r="K474" s="1"/>
      <c r="L474" s="1"/>
      <c r="M474" s="1"/>
      <c r="N474" s="1">
        <v>112.72504431909752</v>
      </c>
      <c r="O474" s="1">
        <v>119.76972255108869</v>
      </c>
      <c r="P474" s="1">
        <v>123.49552156882314</v>
      </c>
      <c r="Q474" s="1">
        <v>126.31271124173402</v>
      </c>
      <c r="R474" s="1">
        <v>117.68480050825923</v>
      </c>
      <c r="S474" s="1">
        <v>111.08382995629718</v>
      </c>
      <c r="T474" s="1">
        <v>116.53111648214565</v>
      </c>
      <c r="U474" s="1">
        <v>118.39983152090674</v>
      </c>
      <c r="V474" s="1">
        <v>112.31473841554558</v>
      </c>
      <c r="W474" s="1">
        <v>115.84013923957539</v>
      </c>
      <c r="X474" s="1">
        <v>122.93740128709835</v>
      </c>
      <c r="Y474" s="1">
        <v>119.83240642939151</v>
      </c>
    </row>
    <row r="475" spans="1:25" x14ac:dyDescent="0.25">
      <c r="A475" s="1" t="s">
        <v>73</v>
      </c>
      <c r="B475" s="1" t="s">
        <v>14</v>
      </c>
      <c r="C475" s="1"/>
      <c r="D475" s="1" t="s">
        <v>15</v>
      </c>
      <c r="E475" s="1"/>
      <c r="F475" s="1"/>
      <c r="G475" s="1"/>
      <c r="H475" s="1"/>
      <c r="I475" s="1"/>
      <c r="J475" s="1"/>
      <c r="K475" s="1"/>
      <c r="L475" s="1"/>
      <c r="M475" s="1"/>
      <c r="N475" s="1">
        <v>111.30388396454472</v>
      </c>
      <c r="O475" s="1">
        <v>116.62246358161322</v>
      </c>
      <c r="P475" s="1">
        <v>119.94849429904443</v>
      </c>
      <c r="Q475" s="1">
        <v>126.90017144256673</v>
      </c>
      <c r="R475" s="1">
        <v>122.43814739517154</v>
      </c>
      <c r="S475" s="1">
        <v>117.98887564560984</v>
      </c>
      <c r="T475" s="1">
        <v>126.154597432299</v>
      </c>
      <c r="U475" s="1">
        <v>128.79288558737937</v>
      </c>
      <c r="V475" s="1">
        <v>133.62766317887392</v>
      </c>
      <c r="W475" s="1">
        <v>139.70896967616991</v>
      </c>
      <c r="X475" s="1">
        <v>147.10143560972159</v>
      </c>
      <c r="Y475" s="1">
        <v>148.86068886337543</v>
      </c>
    </row>
    <row r="476" spans="1:25" x14ac:dyDescent="0.25">
      <c r="A476" s="1" t="s">
        <v>73</v>
      </c>
      <c r="B476" s="1" t="s">
        <v>16</v>
      </c>
      <c r="C476" s="1"/>
      <c r="D476" s="1" t="s">
        <v>17</v>
      </c>
      <c r="E476" s="1"/>
      <c r="F476" s="1"/>
      <c r="G476" s="1"/>
      <c r="H476" s="1"/>
      <c r="I476" s="1"/>
      <c r="J476" s="1"/>
      <c r="K476" s="1"/>
      <c r="L476" s="1"/>
      <c r="M476" s="1"/>
      <c r="N476" s="1">
        <v>100.57107171635779</v>
      </c>
      <c r="O476" s="1">
        <v>101.4078138672981</v>
      </c>
      <c r="P476" s="1">
        <v>104.15598413213243</v>
      </c>
      <c r="Q476" s="1">
        <v>104.78711731569923</v>
      </c>
      <c r="R476" s="1">
        <v>104.97705209656927</v>
      </c>
      <c r="S476" s="1">
        <v>100.92729439809297</v>
      </c>
      <c r="T476" s="1">
        <v>102.41428608555542</v>
      </c>
      <c r="U476" s="1">
        <v>105.3072828917139</v>
      </c>
      <c r="V476" s="1">
        <v>112.45759840558047</v>
      </c>
      <c r="W476" s="1">
        <v>112.85089108425464</v>
      </c>
      <c r="X476" s="1">
        <v>120.46116310318001</v>
      </c>
      <c r="Y476" s="1">
        <v>121.60690470723308</v>
      </c>
    </row>
    <row r="477" spans="1:25" x14ac:dyDescent="0.25">
      <c r="A477" s="1" t="s">
        <v>73</v>
      </c>
      <c r="B477" s="1" t="s">
        <v>18</v>
      </c>
      <c r="C477" s="1"/>
      <c r="D477" s="1" t="s">
        <v>19</v>
      </c>
      <c r="E477" s="1"/>
      <c r="F477" s="1"/>
      <c r="G477" s="1"/>
      <c r="H477" s="1"/>
      <c r="I477" s="1"/>
      <c r="J477" s="1"/>
      <c r="K477" s="1"/>
      <c r="L477" s="1"/>
      <c r="M477" s="1"/>
      <c r="N477" s="1">
        <v>197.72755922625515</v>
      </c>
      <c r="O477" s="1">
        <v>202.98504170992803</v>
      </c>
      <c r="P477" s="1">
        <v>193.01584169664838</v>
      </c>
      <c r="Q477" s="1">
        <v>177.29666216997492</v>
      </c>
      <c r="R477" s="1">
        <v>187.36899008297917</v>
      </c>
      <c r="S477" s="1">
        <v>192.83687870642947</v>
      </c>
      <c r="T477" s="1">
        <v>174.46917493142013</v>
      </c>
      <c r="U477" s="1">
        <v>176.49977331606217</v>
      </c>
      <c r="V477" s="1">
        <v>185.66065462663957</v>
      </c>
      <c r="W477" s="1">
        <v>192.50805392063796</v>
      </c>
      <c r="X477" s="1">
        <v>182.45409598752832</v>
      </c>
      <c r="Y477" s="1">
        <v>175.79327731092437</v>
      </c>
    </row>
    <row r="478" spans="1:25" x14ac:dyDescent="0.25">
      <c r="A478" s="1" t="s">
        <v>73</v>
      </c>
      <c r="B478" s="1" t="s">
        <v>20</v>
      </c>
      <c r="C478" s="1"/>
      <c r="D478" s="1" t="s">
        <v>21</v>
      </c>
      <c r="E478" s="1">
        <v>975.5</v>
      </c>
      <c r="F478" s="1">
        <v>1052.5</v>
      </c>
      <c r="G478" s="1">
        <v>1068.3</v>
      </c>
      <c r="H478" s="1">
        <v>1125.0999999999999</v>
      </c>
      <c r="I478" s="1">
        <v>1182</v>
      </c>
      <c r="J478" s="1">
        <v>1273.8</v>
      </c>
      <c r="K478" s="1">
        <v>1355.3000000000002</v>
      </c>
      <c r="L478" s="1">
        <v>1403.4</v>
      </c>
      <c r="M478" s="1">
        <v>1454.3000000000002</v>
      </c>
      <c r="N478" s="1">
        <v>1526.9275592262552</v>
      </c>
      <c r="O478" s="1">
        <v>1472.3850417099279</v>
      </c>
      <c r="P478" s="1">
        <v>1449.8158416966485</v>
      </c>
      <c r="Q478" s="1">
        <v>1434.6966621699751</v>
      </c>
      <c r="R478" s="1">
        <v>1388.1689900829792</v>
      </c>
      <c r="S478" s="1">
        <v>1382.6368787064296</v>
      </c>
      <c r="T478" s="1">
        <v>1413.2691749314201</v>
      </c>
      <c r="U478" s="1">
        <v>1449.9997733160621</v>
      </c>
      <c r="V478" s="1">
        <v>1510.0606546266397</v>
      </c>
      <c r="W478" s="1">
        <v>1513.7080539206381</v>
      </c>
      <c r="X478" s="1">
        <v>1579.4540959875283</v>
      </c>
      <c r="Y478" s="1">
        <v>1601.2932773109244</v>
      </c>
    </row>
    <row r="479" spans="1:25" x14ac:dyDescent="0.25">
      <c r="A479" s="1" t="s">
        <v>74</v>
      </c>
      <c r="B479" s="1" t="s">
        <v>4</v>
      </c>
      <c r="C479" s="1"/>
      <c r="D479" s="1" t="s">
        <v>5</v>
      </c>
      <c r="E479" s="1"/>
      <c r="F479" s="1"/>
      <c r="G479" s="1"/>
      <c r="H479" s="1"/>
      <c r="I479" s="1"/>
      <c r="J479" s="1"/>
      <c r="K479" s="1"/>
      <c r="L479" s="1"/>
      <c r="M479" s="1"/>
      <c r="N479" s="1">
        <v>5.7</v>
      </c>
      <c r="O479" s="1">
        <v>6.7</v>
      </c>
      <c r="P479" s="1">
        <v>5</v>
      </c>
      <c r="Q479" s="1">
        <v>7.3</v>
      </c>
      <c r="R479" s="1">
        <v>5</v>
      </c>
      <c r="S479" s="1">
        <v>5</v>
      </c>
      <c r="T479" s="1">
        <v>5.5</v>
      </c>
      <c r="U479" s="1">
        <v>5</v>
      </c>
      <c r="V479" s="1">
        <v>4.4000000000000004</v>
      </c>
      <c r="W479" s="1">
        <v>4.5</v>
      </c>
      <c r="X479" s="1">
        <v>8.1999999999999993</v>
      </c>
      <c r="Y479" s="1">
        <v>5.3</v>
      </c>
    </row>
    <row r="480" spans="1:25" x14ac:dyDescent="0.25">
      <c r="A480" s="1" t="s">
        <v>74</v>
      </c>
      <c r="B480" s="1" t="s">
        <v>6</v>
      </c>
      <c r="C480" s="1"/>
      <c r="D480" s="1" t="s">
        <v>7</v>
      </c>
      <c r="E480" s="1"/>
      <c r="F480" s="1"/>
      <c r="G480" s="1"/>
      <c r="H480" s="1"/>
      <c r="I480" s="1"/>
      <c r="J480" s="1"/>
      <c r="K480" s="1"/>
      <c r="L480" s="1"/>
      <c r="M480" s="1"/>
      <c r="N480" s="1">
        <v>109.20659623072528</v>
      </c>
      <c r="O480" s="1">
        <v>102.51978932663809</v>
      </c>
      <c r="P480" s="1">
        <v>100.0221390312734</v>
      </c>
      <c r="Q480" s="1">
        <v>102.30763983367504</v>
      </c>
      <c r="R480" s="1">
        <v>106.16606094492593</v>
      </c>
      <c r="S480" s="1">
        <v>109.63620127911184</v>
      </c>
      <c r="T480" s="1">
        <v>108.48611389790499</v>
      </c>
      <c r="U480" s="1">
        <v>110.25996116061231</v>
      </c>
      <c r="V480" s="1">
        <v>117.11216364836132</v>
      </c>
      <c r="W480" s="1">
        <v>113.75312738229208</v>
      </c>
      <c r="X480" s="1">
        <v>120.34061274814174</v>
      </c>
      <c r="Y480" s="1">
        <v>114.14480710104398</v>
      </c>
    </row>
    <row r="481" spans="1:25" x14ac:dyDescent="0.25">
      <c r="A481" s="1" t="s">
        <v>74</v>
      </c>
      <c r="B481" s="1" t="s">
        <v>8</v>
      </c>
      <c r="C481" s="1"/>
      <c r="D481" s="1" t="s">
        <v>9</v>
      </c>
      <c r="E481" s="1"/>
      <c r="F481" s="1"/>
      <c r="G481" s="1"/>
      <c r="H481" s="1"/>
      <c r="I481" s="1"/>
      <c r="J481" s="1"/>
      <c r="K481" s="1"/>
      <c r="L481" s="1"/>
      <c r="M481" s="1"/>
      <c r="N481" s="1">
        <v>105.19804575956596</v>
      </c>
      <c r="O481" s="1">
        <v>99.882379702867496</v>
      </c>
      <c r="P481" s="1">
        <v>102.58666129125152</v>
      </c>
      <c r="Q481" s="1">
        <v>99.715436794604031</v>
      </c>
      <c r="R481" s="1">
        <v>101.72504892367903</v>
      </c>
      <c r="S481" s="1">
        <v>110.61063110896586</v>
      </c>
      <c r="T481" s="1">
        <v>102.23352021245205</v>
      </c>
      <c r="U481" s="1">
        <v>107.48807973497827</v>
      </c>
      <c r="V481" s="1">
        <v>114.33807463890315</v>
      </c>
      <c r="W481" s="1">
        <v>117.9892002758921</v>
      </c>
      <c r="X481" s="1">
        <v>122.58144547534989</v>
      </c>
      <c r="Y481" s="1">
        <v>125.34296062116763</v>
      </c>
    </row>
    <row r="482" spans="1:25" x14ac:dyDescent="0.25">
      <c r="A482" s="1" t="s">
        <v>74</v>
      </c>
      <c r="B482" s="1" t="s">
        <v>10</v>
      </c>
      <c r="C482" s="1"/>
      <c r="D482" s="1" t="s">
        <v>11</v>
      </c>
      <c r="E482" s="1"/>
      <c r="F482" s="1"/>
      <c r="G482" s="1"/>
      <c r="H482" s="1"/>
      <c r="I482" s="1"/>
      <c r="J482" s="1"/>
      <c r="K482" s="1"/>
      <c r="L482" s="1"/>
      <c r="M482" s="1"/>
      <c r="N482" s="1">
        <v>49.495358009708738</v>
      </c>
      <c r="O482" s="1">
        <v>48.897830970494404</v>
      </c>
      <c r="P482" s="1">
        <v>47.19119967747509</v>
      </c>
      <c r="Q482" s="1">
        <v>48.476923371720929</v>
      </c>
      <c r="R482" s="1">
        <v>49.808890131395025</v>
      </c>
      <c r="S482" s="1">
        <v>51.453167611922282</v>
      </c>
      <c r="T482" s="1">
        <v>53.280365889642958</v>
      </c>
      <c r="U482" s="1">
        <v>56.85195910440941</v>
      </c>
      <c r="V482" s="1">
        <v>63.549761712735538</v>
      </c>
      <c r="W482" s="1">
        <v>62.55767234181581</v>
      </c>
      <c r="X482" s="1">
        <v>68.577941776508368</v>
      </c>
      <c r="Y482" s="1">
        <v>63.812232277788389</v>
      </c>
    </row>
    <row r="483" spans="1:25" x14ac:dyDescent="0.25">
      <c r="A483" s="1" t="s">
        <v>74</v>
      </c>
      <c r="B483" s="1" t="s">
        <v>12</v>
      </c>
      <c r="C483" s="1"/>
      <c r="D483" s="1" t="s">
        <v>13</v>
      </c>
      <c r="E483" s="1"/>
      <c r="F483" s="1"/>
      <c r="G483" s="1"/>
      <c r="H483" s="1"/>
      <c r="I483" s="1"/>
      <c r="J483" s="1"/>
      <c r="K483" s="1"/>
      <c r="L483" s="1"/>
      <c r="M483" s="1"/>
      <c r="N483" s="1">
        <v>24.482796132151496</v>
      </c>
      <c r="O483" s="1">
        <v>28.081000669171772</v>
      </c>
      <c r="P483" s="1">
        <v>30.305431501210048</v>
      </c>
      <c r="Q483" s="1">
        <v>29.567053637031592</v>
      </c>
      <c r="R483" s="1">
        <v>28.236167725540025</v>
      </c>
      <c r="S483" s="1">
        <v>29.689678188319427</v>
      </c>
      <c r="T483" s="1">
        <v>31.099727116794011</v>
      </c>
      <c r="U483" s="1">
        <v>30.162567008730282</v>
      </c>
      <c r="V483" s="1">
        <v>29.050156950672648</v>
      </c>
      <c r="W483" s="1">
        <v>29.243031892726691</v>
      </c>
      <c r="X483" s="1">
        <v>29.49867989910657</v>
      </c>
      <c r="Y483" s="1">
        <v>30.856153846153845</v>
      </c>
    </row>
    <row r="484" spans="1:25" x14ac:dyDescent="0.25">
      <c r="A484" s="1" t="s">
        <v>74</v>
      </c>
      <c r="B484" s="1" t="s">
        <v>14</v>
      </c>
      <c r="C484" s="1"/>
      <c r="D484" s="1" t="s">
        <v>15</v>
      </c>
      <c r="E484" s="1"/>
      <c r="F484" s="1"/>
      <c r="G484" s="1"/>
      <c r="H484" s="1"/>
      <c r="I484" s="1"/>
      <c r="J484" s="1"/>
      <c r="K484" s="1"/>
      <c r="L484" s="1"/>
      <c r="M484" s="1"/>
      <c r="N484" s="1">
        <v>24.174133763094279</v>
      </c>
      <c r="O484" s="1">
        <v>27.343099809543421</v>
      </c>
      <c r="P484" s="1">
        <v>29.435001621716022</v>
      </c>
      <c r="Q484" s="1">
        <v>29.704565270634333</v>
      </c>
      <c r="R484" s="1">
        <v>29.376640406607365</v>
      </c>
      <c r="S484" s="1">
        <v>31.535208581644813</v>
      </c>
      <c r="T484" s="1">
        <v>33.668033681584284</v>
      </c>
      <c r="U484" s="1">
        <v>32.810215959565014</v>
      </c>
      <c r="V484" s="1">
        <v>34.56273542600897</v>
      </c>
      <c r="W484" s="1">
        <v>35.26855097688329</v>
      </c>
      <c r="X484" s="1">
        <v>35.29681054194856</v>
      </c>
      <c r="Y484" s="1">
        <v>38.330769230769228</v>
      </c>
    </row>
    <row r="485" spans="1:25" x14ac:dyDescent="0.25">
      <c r="A485" s="1" t="s">
        <v>74</v>
      </c>
      <c r="B485" s="1" t="s">
        <v>16</v>
      </c>
      <c r="C485" s="1"/>
      <c r="D485" s="1" t="s">
        <v>17</v>
      </c>
      <c r="E485" s="1"/>
      <c r="F485" s="1"/>
      <c r="G485" s="1"/>
      <c r="H485" s="1"/>
      <c r="I485" s="1"/>
      <c r="J485" s="1"/>
      <c r="K485" s="1"/>
      <c r="L485" s="1"/>
      <c r="M485" s="1"/>
      <c r="N485" s="1">
        <v>21.843070104754233</v>
      </c>
      <c r="O485" s="1">
        <v>23.775899521284813</v>
      </c>
      <c r="P485" s="1">
        <v>25.559566877073923</v>
      </c>
      <c r="Q485" s="1">
        <v>24.528381092334065</v>
      </c>
      <c r="R485" s="1">
        <v>25.187191867852604</v>
      </c>
      <c r="S485" s="1">
        <v>26.975113230035756</v>
      </c>
      <c r="T485" s="1">
        <v>27.332239201621711</v>
      </c>
      <c r="U485" s="1">
        <v>26.827217031704702</v>
      </c>
      <c r="V485" s="1">
        <v>29.087107623318389</v>
      </c>
      <c r="W485" s="1">
        <v>28.488417130390015</v>
      </c>
      <c r="X485" s="1">
        <v>28.904509558944859</v>
      </c>
      <c r="Y485" s="1">
        <v>31.313076923076924</v>
      </c>
    </row>
    <row r="486" spans="1:25" x14ac:dyDescent="0.25">
      <c r="A486" s="1" t="s">
        <v>74</v>
      </c>
      <c r="B486" s="1" t="s">
        <v>18</v>
      </c>
      <c r="C486" s="1"/>
      <c r="D486" s="1" t="s">
        <v>19</v>
      </c>
      <c r="E486" s="1"/>
      <c r="F486" s="1"/>
      <c r="G486" s="1"/>
      <c r="H486" s="1"/>
      <c r="I486" s="1"/>
      <c r="J486" s="1"/>
      <c r="K486" s="1"/>
      <c r="L486" s="1"/>
      <c r="M486" s="1"/>
      <c r="N486" s="1">
        <v>50.516064830626881</v>
      </c>
      <c r="O486" s="1">
        <v>42.532583867387494</v>
      </c>
      <c r="P486" s="1">
        <v>47.858928233289149</v>
      </c>
      <c r="Q486" s="1">
        <v>43.223445750626325</v>
      </c>
      <c r="R486" s="1">
        <v>46.523056061526006</v>
      </c>
      <c r="S486" s="1">
        <v>46.822394300098125</v>
      </c>
      <c r="T486" s="1">
        <v>48.621793627347536</v>
      </c>
      <c r="U486" s="1">
        <v>55.637176165803112</v>
      </c>
      <c r="V486" s="1">
        <v>51.547900968783637</v>
      </c>
      <c r="W486" s="1">
        <v>51.774250996772359</v>
      </c>
      <c r="X486" s="1">
        <v>55.647522363683606</v>
      </c>
      <c r="Y486" s="1">
        <v>56.536974789915966</v>
      </c>
    </row>
    <row r="487" spans="1:25" x14ac:dyDescent="0.25">
      <c r="A487" s="1" t="s">
        <v>74</v>
      </c>
      <c r="B487" s="1" t="s">
        <v>20</v>
      </c>
      <c r="C487" s="1"/>
      <c r="D487" s="1" t="s">
        <v>21</v>
      </c>
      <c r="E487" s="1">
        <v>261.39999999999998</v>
      </c>
      <c r="F487" s="1">
        <v>290.3</v>
      </c>
      <c r="G487" s="1">
        <v>298.60000000000002</v>
      </c>
      <c r="H487" s="1">
        <v>305.2</v>
      </c>
      <c r="I487" s="1">
        <v>326.10000000000002</v>
      </c>
      <c r="J487" s="1">
        <v>334.7</v>
      </c>
      <c r="K487" s="1">
        <v>350.2</v>
      </c>
      <c r="L487" s="1">
        <v>377.79999999999995</v>
      </c>
      <c r="M487" s="1">
        <v>377.2</v>
      </c>
      <c r="N487" s="1">
        <v>390.6160648306269</v>
      </c>
      <c r="O487" s="1">
        <v>379.73258386738752</v>
      </c>
      <c r="P487" s="1">
        <v>387.9589282332891</v>
      </c>
      <c r="Q487" s="1">
        <v>384.82344575062643</v>
      </c>
      <c r="R487" s="1">
        <v>392.02305606152601</v>
      </c>
      <c r="S487" s="1">
        <v>411.72239430009813</v>
      </c>
      <c r="T487" s="1">
        <v>410.22179362734749</v>
      </c>
      <c r="U487" s="1">
        <v>425.03717616580309</v>
      </c>
      <c r="V487" s="1">
        <v>443.64790096878369</v>
      </c>
      <c r="W487" s="1">
        <v>443.57425099677238</v>
      </c>
      <c r="X487" s="1">
        <v>469.04752236368364</v>
      </c>
      <c r="Y487" s="1">
        <v>465.63697478991605</v>
      </c>
    </row>
    <row r="488" spans="1:25" x14ac:dyDescent="0.25">
      <c r="A488" s="1" t="s">
        <v>75</v>
      </c>
      <c r="B488" s="1" t="s">
        <v>4</v>
      </c>
      <c r="C488" s="1"/>
      <c r="D488" s="1" t="s">
        <v>5</v>
      </c>
      <c r="E488" s="1"/>
      <c r="F488" s="1"/>
      <c r="G488" s="1"/>
      <c r="H488" s="1"/>
      <c r="I488" s="1"/>
      <c r="J488" s="1"/>
      <c r="K488" s="1"/>
      <c r="L488" s="1"/>
      <c r="M488" s="1"/>
      <c r="N488" s="1">
        <v>217.8</v>
      </c>
      <c r="O488" s="1">
        <v>214.7</v>
      </c>
      <c r="P488" s="1">
        <v>221.7</v>
      </c>
      <c r="Q488" s="1">
        <v>213.5</v>
      </c>
      <c r="R488" s="1">
        <v>200.4</v>
      </c>
      <c r="S488" s="1">
        <v>193.7</v>
      </c>
      <c r="T488" s="1">
        <v>218.1</v>
      </c>
      <c r="U488" s="1">
        <v>215.8</v>
      </c>
      <c r="V488" s="1">
        <v>244.2</v>
      </c>
      <c r="W488" s="1">
        <v>260.7</v>
      </c>
      <c r="X488" s="1">
        <v>248.1</v>
      </c>
      <c r="Y488" s="1">
        <v>251.2</v>
      </c>
    </row>
    <row r="489" spans="1:25" x14ac:dyDescent="0.25">
      <c r="A489" s="1" t="s">
        <v>75</v>
      </c>
      <c r="B489" s="1" t="s">
        <v>6</v>
      </c>
      <c r="C489" s="1"/>
      <c r="D489" s="1" t="s">
        <v>7</v>
      </c>
      <c r="E489" s="1"/>
      <c r="F489" s="1"/>
      <c r="G489" s="1"/>
      <c r="H489" s="1"/>
      <c r="I489" s="1"/>
      <c r="J489" s="1"/>
      <c r="K489" s="1"/>
      <c r="L489" s="1"/>
      <c r="M489" s="1"/>
      <c r="N489" s="1">
        <v>532.41776127926903</v>
      </c>
      <c r="O489" s="1">
        <v>491.16604307854948</v>
      </c>
      <c r="P489" s="1">
        <v>471.24524563727465</v>
      </c>
      <c r="Q489" s="1">
        <v>478.01683944277306</v>
      </c>
      <c r="R489" s="1">
        <v>469.08874156316153</v>
      </c>
      <c r="S489" s="1">
        <v>464.81890511242506</v>
      </c>
      <c r="T489" s="1">
        <v>460.87046326349957</v>
      </c>
      <c r="U489" s="1">
        <v>482.36666666666673</v>
      </c>
      <c r="V489" s="1">
        <v>474.69176625852339</v>
      </c>
      <c r="W489" s="1">
        <v>493.07316949214072</v>
      </c>
      <c r="X489" s="1">
        <v>491.84746935372289</v>
      </c>
      <c r="Y489" s="1">
        <v>514.97031041011655</v>
      </c>
    </row>
    <row r="490" spans="1:25" x14ac:dyDescent="0.25">
      <c r="A490" s="1" t="s">
        <v>75</v>
      </c>
      <c r="B490" s="1" t="s">
        <v>8</v>
      </c>
      <c r="C490" s="1"/>
      <c r="D490" s="1" t="s">
        <v>9</v>
      </c>
      <c r="E490" s="1"/>
      <c r="F490" s="1"/>
      <c r="G490" s="1"/>
      <c r="H490" s="1"/>
      <c r="I490" s="1"/>
      <c r="J490" s="1"/>
      <c r="K490" s="1"/>
      <c r="L490" s="1"/>
      <c r="M490" s="1"/>
      <c r="N490" s="1">
        <v>533.0762314391776</v>
      </c>
      <c r="O490" s="1">
        <v>510.16743812885807</v>
      </c>
      <c r="P490" s="1">
        <v>508.51769279502395</v>
      </c>
      <c r="Q490" s="1">
        <v>494.08213156533236</v>
      </c>
      <c r="R490" s="1">
        <v>486.33349175286548</v>
      </c>
      <c r="S490" s="1">
        <v>479.43777402357114</v>
      </c>
      <c r="T490" s="1">
        <v>490.88400708173504</v>
      </c>
      <c r="U490" s="1">
        <v>522.21666666666658</v>
      </c>
      <c r="V490" s="1">
        <v>535.92142385805403</v>
      </c>
      <c r="W490" s="1">
        <v>555.86496896213737</v>
      </c>
      <c r="X490" s="1">
        <v>576.76571519806976</v>
      </c>
      <c r="Y490" s="1">
        <v>597.33744202609046</v>
      </c>
    </row>
    <row r="491" spans="1:25" x14ac:dyDescent="0.25">
      <c r="A491" s="1" t="s">
        <v>75</v>
      </c>
      <c r="B491" s="1" t="s">
        <v>10</v>
      </c>
      <c r="C491" s="1"/>
      <c r="D491" s="1" t="s">
        <v>11</v>
      </c>
      <c r="E491" s="1"/>
      <c r="F491" s="1"/>
      <c r="G491" s="1"/>
      <c r="H491" s="1"/>
      <c r="I491" s="1"/>
      <c r="J491" s="1"/>
      <c r="K491" s="1"/>
      <c r="L491" s="1"/>
      <c r="M491" s="1"/>
      <c r="N491" s="1">
        <v>241.30600728155341</v>
      </c>
      <c r="O491" s="1">
        <v>234.26651879259248</v>
      </c>
      <c r="P491" s="1">
        <v>222.33706156770143</v>
      </c>
      <c r="Q491" s="1">
        <v>226.50102899189451</v>
      </c>
      <c r="R491" s="1">
        <v>220.07776668397301</v>
      </c>
      <c r="S491" s="1">
        <v>218.14332086400387</v>
      </c>
      <c r="T491" s="1">
        <v>226.34552965476541</v>
      </c>
      <c r="U491" s="1">
        <v>248.71666666666667</v>
      </c>
      <c r="V491" s="1">
        <v>257.58680988342257</v>
      </c>
      <c r="W491" s="1">
        <v>271.16186154572188</v>
      </c>
      <c r="X491" s="1">
        <v>280.28681544820734</v>
      </c>
      <c r="Y491" s="1">
        <v>287.89224756379298</v>
      </c>
    </row>
    <row r="492" spans="1:25" x14ac:dyDescent="0.25">
      <c r="A492" s="1" t="s">
        <v>75</v>
      </c>
      <c r="B492" s="1" t="s">
        <v>12</v>
      </c>
      <c r="C492" s="1"/>
      <c r="D492" s="1" t="s">
        <v>13</v>
      </c>
      <c r="E492" s="1"/>
      <c r="F492" s="1"/>
      <c r="G492" s="1"/>
      <c r="H492" s="1"/>
      <c r="I492" s="1"/>
      <c r="J492" s="1"/>
      <c r="K492" s="1"/>
      <c r="L492" s="1"/>
      <c r="M492" s="1"/>
      <c r="N492" s="1">
        <v>221.14389470856838</v>
      </c>
      <c r="O492" s="1">
        <v>238.58213826118288</v>
      </c>
      <c r="P492" s="1">
        <v>247.02657119333347</v>
      </c>
      <c r="Q492" s="1">
        <v>242.21697281410727</v>
      </c>
      <c r="R492" s="1">
        <v>226.60547649301145</v>
      </c>
      <c r="S492" s="1">
        <v>214.08883591577273</v>
      </c>
      <c r="T492" s="1">
        <v>216.54999999999998</v>
      </c>
      <c r="U492" s="1">
        <v>228.57045489355187</v>
      </c>
      <c r="V492" s="1">
        <v>214.72672645739911</v>
      </c>
      <c r="W492" s="1">
        <v>218.63096854852546</v>
      </c>
      <c r="X492" s="1">
        <v>226.19852195846394</v>
      </c>
      <c r="Y492" s="1">
        <v>221.30463375430537</v>
      </c>
    </row>
    <row r="493" spans="1:25" x14ac:dyDescent="0.25">
      <c r="A493" s="1" t="s">
        <v>75</v>
      </c>
      <c r="B493" s="1" t="s">
        <v>14</v>
      </c>
      <c r="C493" s="1"/>
      <c r="D493" s="1" t="s">
        <v>15</v>
      </c>
      <c r="E493" s="1"/>
      <c r="F493" s="1"/>
      <c r="G493" s="1"/>
      <c r="H493" s="1"/>
      <c r="I493" s="1"/>
      <c r="J493" s="1"/>
      <c r="K493" s="1"/>
      <c r="L493" s="1"/>
      <c r="M493" s="1"/>
      <c r="N493" s="1">
        <v>218.35586355089978</v>
      </c>
      <c r="O493" s="1">
        <v>232.31277603335562</v>
      </c>
      <c r="P493" s="1">
        <v>239.93149622015414</v>
      </c>
      <c r="Q493" s="1">
        <v>243.34348518246384</v>
      </c>
      <c r="R493" s="1">
        <v>235.75818297331637</v>
      </c>
      <c r="S493" s="1">
        <v>227.39674215335717</v>
      </c>
      <c r="T493" s="1">
        <v>234.43333333333334</v>
      </c>
      <c r="U493" s="1">
        <v>248.63420891407566</v>
      </c>
      <c r="V493" s="1">
        <v>255.473423019432</v>
      </c>
      <c r="W493" s="1">
        <v>263.67982251856932</v>
      </c>
      <c r="X493" s="1">
        <v>270.65910751750312</v>
      </c>
      <c r="Y493" s="1">
        <v>274.91361653272099</v>
      </c>
    </row>
    <row r="494" spans="1:25" x14ac:dyDescent="0.25">
      <c r="A494" s="1" t="s">
        <v>75</v>
      </c>
      <c r="B494" s="1" t="s">
        <v>16</v>
      </c>
      <c r="C494" s="1"/>
      <c r="D494" s="1" t="s">
        <v>17</v>
      </c>
      <c r="E494" s="1"/>
      <c r="F494" s="1"/>
      <c r="G494" s="1"/>
      <c r="H494" s="1"/>
      <c r="I494" s="1"/>
      <c r="J494" s="1"/>
      <c r="K494" s="1"/>
      <c r="L494" s="1"/>
      <c r="M494" s="1"/>
      <c r="N494" s="1">
        <v>197.30024174053182</v>
      </c>
      <c r="O494" s="1">
        <v>202.00508570546148</v>
      </c>
      <c r="P494" s="1">
        <v>208.34193258651229</v>
      </c>
      <c r="Q494" s="1">
        <v>200.93954200342884</v>
      </c>
      <c r="R494" s="1">
        <v>202.13634053367218</v>
      </c>
      <c r="S494" s="1">
        <v>194.51442193087007</v>
      </c>
      <c r="T494" s="1">
        <v>190.31666666666669</v>
      </c>
      <c r="U494" s="1">
        <v>203.2953361923725</v>
      </c>
      <c r="V494" s="1">
        <v>214.99985052316893</v>
      </c>
      <c r="W494" s="1">
        <v>212.98920893290511</v>
      </c>
      <c r="X494" s="1">
        <v>221.64237052403288</v>
      </c>
      <c r="Y494" s="1">
        <v>224.58174971297359</v>
      </c>
    </row>
    <row r="495" spans="1:25" x14ac:dyDescent="0.25">
      <c r="A495" s="1" t="s">
        <v>75</v>
      </c>
      <c r="B495" s="1" t="s">
        <v>18</v>
      </c>
      <c r="C495" s="1"/>
      <c r="D495" s="1" t="s">
        <v>19</v>
      </c>
      <c r="E495" s="1"/>
      <c r="F495" s="1"/>
      <c r="G495" s="1"/>
      <c r="H495" s="1"/>
      <c r="I495" s="1"/>
      <c r="J495" s="1"/>
      <c r="K495" s="1"/>
      <c r="L495" s="1"/>
      <c r="M495" s="1"/>
      <c r="N495" s="1">
        <v>267.67780606700404</v>
      </c>
      <c r="O495" s="1">
        <v>257.29839246715119</v>
      </c>
      <c r="P495" s="1">
        <v>248.91997348986934</v>
      </c>
      <c r="Q495" s="1">
        <v>238.3785430718828</v>
      </c>
      <c r="R495" s="1">
        <v>231.53773730014166</v>
      </c>
      <c r="S495" s="1">
        <v>232.98069456888092</v>
      </c>
      <c r="T495" s="1">
        <v>239.69948090314412</v>
      </c>
      <c r="U495" s="1">
        <v>240.70179727979274</v>
      </c>
      <c r="V495" s="1">
        <v>228.04066499222583</v>
      </c>
      <c r="W495" s="1">
        <v>247.30091133472564</v>
      </c>
      <c r="X495" s="1">
        <v>247.90855573289781</v>
      </c>
      <c r="Y495" s="1">
        <v>249.33781512605043</v>
      </c>
    </row>
    <row r="496" spans="1:25" x14ac:dyDescent="0.25">
      <c r="A496" s="1" t="s">
        <v>75</v>
      </c>
      <c r="B496" s="1" t="s">
        <v>20</v>
      </c>
      <c r="C496" s="1"/>
      <c r="D496" s="1" t="s">
        <v>21</v>
      </c>
      <c r="E496" s="1">
        <v>1604.7</v>
      </c>
      <c r="F496" s="1">
        <v>1712.1</v>
      </c>
      <c r="G496" s="1">
        <v>1774</v>
      </c>
      <c r="H496" s="1">
        <v>1920.8</v>
      </c>
      <c r="I496" s="1">
        <v>1961.3999999999999</v>
      </c>
      <c r="J496" s="1">
        <v>2043.9</v>
      </c>
      <c r="K496" s="1">
        <v>2216.5</v>
      </c>
      <c r="L496" s="1">
        <v>2336.5</v>
      </c>
      <c r="M496" s="1">
        <v>2408.4</v>
      </c>
      <c r="N496" s="1">
        <v>2429.0778060670041</v>
      </c>
      <c r="O496" s="1">
        <v>2380.498392467151</v>
      </c>
      <c r="P496" s="1">
        <v>2368.0199734898697</v>
      </c>
      <c r="Q496" s="1">
        <v>2336.9785430718825</v>
      </c>
      <c r="R496" s="1">
        <v>2271.9377373001416</v>
      </c>
      <c r="S496" s="1">
        <v>2225.080694568881</v>
      </c>
      <c r="T496" s="1">
        <v>2277.1994809031439</v>
      </c>
      <c r="U496" s="1">
        <v>2390.3017972797925</v>
      </c>
      <c r="V496" s="1">
        <v>2425.6406649922255</v>
      </c>
      <c r="W496" s="1">
        <v>2523.4009113347256</v>
      </c>
      <c r="X496" s="1">
        <v>2563.4085557328972</v>
      </c>
      <c r="Y496" s="1">
        <v>2621.5378151260506</v>
      </c>
    </row>
    <row r="497" spans="1:25" x14ac:dyDescent="0.25">
      <c r="A497" s="1" t="s">
        <v>76</v>
      </c>
      <c r="B497" s="1" t="s">
        <v>4</v>
      </c>
      <c r="C497" s="1"/>
      <c r="D497" s="1" t="s">
        <v>5</v>
      </c>
      <c r="E497" s="1"/>
      <c r="F497" s="1"/>
      <c r="G497" s="1"/>
      <c r="H497" s="1"/>
      <c r="I497" s="1"/>
      <c r="J497" s="1"/>
      <c r="K497" s="1"/>
      <c r="L497" s="1"/>
      <c r="M497" s="1"/>
      <c r="N497" s="1">
        <v>55.9</v>
      </c>
      <c r="O497" s="1">
        <v>60</v>
      </c>
      <c r="P497" s="1">
        <v>70</v>
      </c>
      <c r="Q497" s="1">
        <v>70.2</v>
      </c>
      <c r="R497" s="1">
        <v>64.400000000000006</v>
      </c>
      <c r="S497" s="1">
        <v>67.400000000000006</v>
      </c>
      <c r="T497" s="1">
        <v>69.2</v>
      </c>
      <c r="U497" s="1">
        <v>67.599999999999994</v>
      </c>
      <c r="V497" s="1">
        <v>76.5</v>
      </c>
      <c r="W497" s="1">
        <v>80.5</v>
      </c>
      <c r="X497" s="1">
        <v>79.2</v>
      </c>
      <c r="Y497" s="1">
        <v>74.400000000000006</v>
      </c>
    </row>
    <row r="498" spans="1:25" x14ac:dyDescent="0.25">
      <c r="A498" s="1" t="s">
        <v>76</v>
      </c>
      <c r="B498" s="1" t="s">
        <v>6</v>
      </c>
      <c r="C498" s="1"/>
      <c r="D498" s="1" t="s">
        <v>7</v>
      </c>
      <c r="E498" s="1"/>
      <c r="F498" s="1"/>
      <c r="G498" s="1"/>
      <c r="H498" s="1"/>
      <c r="I498" s="1"/>
      <c r="J498" s="1"/>
      <c r="K498" s="1"/>
      <c r="L498" s="1"/>
      <c r="M498" s="1"/>
      <c r="N498" s="1">
        <v>98.097944031981712</v>
      </c>
      <c r="O498" s="1">
        <v>91.887278424857939</v>
      </c>
      <c r="P498" s="1">
        <v>86.204763001785395</v>
      </c>
      <c r="Q498" s="1">
        <v>86.55935002970088</v>
      </c>
      <c r="R498" s="1">
        <v>83.699149327049824</v>
      </c>
      <c r="S498" s="1">
        <v>83.078363702184149</v>
      </c>
      <c r="T498" s="1">
        <v>90.833378577751546</v>
      </c>
      <c r="U498" s="1">
        <v>90.69859873581602</v>
      </c>
      <c r="V498" s="1">
        <v>94.346334042085203</v>
      </c>
      <c r="W498" s="1">
        <v>90.434272334555487</v>
      </c>
      <c r="X498" s="1">
        <v>89.149000337064706</v>
      </c>
      <c r="Y498" s="1">
        <v>92.20199760287656</v>
      </c>
    </row>
    <row r="499" spans="1:25" x14ac:dyDescent="0.25">
      <c r="A499" s="1" t="s">
        <v>76</v>
      </c>
      <c r="B499" s="1" t="s">
        <v>8</v>
      </c>
      <c r="C499" s="1"/>
      <c r="D499" s="1" t="s">
        <v>9</v>
      </c>
      <c r="E499" s="1"/>
      <c r="F499" s="1"/>
      <c r="G499" s="1"/>
      <c r="H499" s="1"/>
      <c r="I499" s="1"/>
      <c r="J499" s="1"/>
      <c r="K499" s="1"/>
      <c r="L499" s="1"/>
      <c r="M499" s="1"/>
      <c r="N499" s="1">
        <v>94.341437035979425</v>
      </c>
      <c r="O499" s="1">
        <v>89.486172200932543</v>
      </c>
      <c r="P499" s="1">
        <v>83.823179558064083</v>
      </c>
      <c r="Q499" s="1">
        <v>87.725814858106446</v>
      </c>
      <c r="R499" s="1">
        <v>91.532541235672326</v>
      </c>
      <c r="S499" s="1">
        <v>79.832279473874735</v>
      </c>
      <c r="T499" s="1">
        <v>80.7559752139274</v>
      </c>
      <c r="U499" s="1">
        <v>87.43562181098163</v>
      </c>
      <c r="V499" s="1">
        <v>95.957557372241368</v>
      </c>
      <c r="W499" s="1">
        <v>94.232083348458985</v>
      </c>
      <c r="X499" s="1">
        <v>93.348076070180397</v>
      </c>
      <c r="Y499" s="1">
        <v>96.252816620055938</v>
      </c>
    </row>
    <row r="500" spans="1:25" x14ac:dyDescent="0.25">
      <c r="A500" s="1" t="s">
        <v>76</v>
      </c>
      <c r="B500" s="1" t="s">
        <v>10</v>
      </c>
      <c r="C500" s="1"/>
      <c r="D500" s="1" t="s">
        <v>11</v>
      </c>
      <c r="E500" s="1"/>
      <c r="F500" s="1"/>
      <c r="G500" s="1"/>
      <c r="H500" s="1"/>
      <c r="I500" s="1"/>
      <c r="J500" s="1"/>
      <c r="K500" s="1"/>
      <c r="L500" s="1"/>
      <c r="M500" s="1"/>
      <c r="N500" s="1">
        <v>44.460618932038834</v>
      </c>
      <c r="O500" s="1">
        <v>43.826549374209499</v>
      </c>
      <c r="P500" s="1">
        <v>40.67205744015051</v>
      </c>
      <c r="Q500" s="1">
        <v>41.014835112192692</v>
      </c>
      <c r="R500" s="1">
        <v>39.26830943727785</v>
      </c>
      <c r="S500" s="1">
        <v>38.989356823941115</v>
      </c>
      <c r="T500" s="1">
        <v>44.610646208321036</v>
      </c>
      <c r="U500" s="1">
        <v>46.765779453202342</v>
      </c>
      <c r="V500" s="1">
        <v>51.196108585673443</v>
      </c>
      <c r="W500" s="1">
        <v>49.733644316985519</v>
      </c>
      <c r="X500" s="1">
        <v>50.80292359275488</v>
      </c>
      <c r="Y500" s="1">
        <v>51.545185777067516</v>
      </c>
    </row>
    <row r="501" spans="1:25" x14ac:dyDescent="0.25">
      <c r="A501" s="1" t="s">
        <v>76</v>
      </c>
      <c r="B501" s="1" t="s">
        <v>12</v>
      </c>
      <c r="C501" s="1"/>
      <c r="D501" s="1" t="s">
        <v>13</v>
      </c>
      <c r="E501" s="1"/>
      <c r="F501" s="1"/>
      <c r="G501" s="1"/>
      <c r="H501" s="1"/>
      <c r="I501" s="1"/>
      <c r="J501" s="1"/>
      <c r="K501" s="1"/>
      <c r="L501" s="1"/>
      <c r="M501" s="1"/>
      <c r="N501" s="1">
        <v>36.359556809024987</v>
      </c>
      <c r="O501" s="1">
        <v>39.391403716477065</v>
      </c>
      <c r="P501" s="1">
        <v>38.832164866146051</v>
      </c>
      <c r="Q501" s="1">
        <v>38.705319617927991</v>
      </c>
      <c r="R501" s="1">
        <v>34.851888182973319</v>
      </c>
      <c r="S501" s="1">
        <v>35.344854986094553</v>
      </c>
      <c r="T501" s="1">
        <v>35.050506783096836</v>
      </c>
      <c r="U501" s="1">
        <v>35.200857711747588</v>
      </c>
      <c r="V501" s="1">
        <v>33.938856502242153</v>
      </c>
      <c r="W501" s="1">
        <v>37.638612016767581</v>
      </c>
      <c r="X501" s="1">
        <v>37.27474599844416</v>
      </c>
      <c r="Y501" s="1">
        <v>38.194084959816301</v>
      </c>
    </row>
    <row r="502" spans="1:25" x14ac:dyDescent="0.25">
      <c r="A502" s="1" t="s">
        <v>76</v>
      </c>
      <c r="B502" s="1" t="s">
        <v>14</v>
      </c>
      <c r="C502" s="1"/>
      <c r="D502" s="1" t="s">
        <v>15</v>
      </c>
      <c r="E502" s="1"/>
      <c r="F502" s="1"/>
      <c r="G502" s="1"/>
      <c r="H502" s="1"/>
      <c r="I502" s="1"/>
      <c r="J502" s="1"/>
      <c r="K502" s="1"/>
      <c r="L502" s="1"/>
      <c r="M502" s="1"/>
      <c r="N502" s="1">
        <v>35.901160354552779</v>
      </c>
      <c r="O502" s="1">
        <v>38.356292788387293</v>
      </c>
      <c r="P502" s="1">
        <v>37.716830917392272</v>
      </c>
      <c r="Q502" s="1">
        <v>38.885331863825613</v>
      </c>
      <c r="R502" s="1">
        <v>36.259573062261751</v>
      </c>
      <c r="S502" s="1">
        <v>37.54191497814859</v>
      </c>
      <c r="T502" s="1">
        <v>37.94508030562919</v>
      </c>
      <c r="U502" s="1">
        <v>38.290764282432221</v>
      </c>
      <c r="V502" s="1">
        <v>40.379118086696558</v>
      </c>
      <c r="W502" s="1">
        <v>45.394038192827203</v>
      </c>
      <c r="X502" s="1">
        <v>44.601305956955279</v>
      </c>
      <c r="Y502" s="1">
        <v>47.446245694603903</v>
      </c>
    </row>
    <row r="503" spans="1:25" x14ac:dyDescent="0.25">
      <c r="A503" s="1" t="s">
        <v>76</v>
      </c>
      <c r="B503" s="1" t="s">
        <v>16</v>
      </c>
      <c r="C503" s="1"/>
      <c r="D503" s="1" t="s">
        <v>17</v>
      </c>
      <c r="E503" s="1"/>
      <c r="F503" s="1"/>
      <c r="G503" s="1"/>
      <c r="H503" s="1"/>
      <c r="I503" s="1"/>
      <c r="J503" s="1"/>
      <c r="K503" s="1"/>
      <c r="L503" s="1"/>
      <c r="M503" s="1"/>
      <c r="N503" s="1">
        <v>32.439282836422244</v>
      </c>
      <c r="O503" s="1">
        <v>33.352303495135637</v>
      </c>
      <c r="P503" s="1">
        <v>32.751004216461666</v>
      </c>
      <c r="Q503" s="1">
        <v>32.109348518246385</v>
      </c>
      <c r="R503" s="1">
        <v>31.088538754764933</v>
      </c>
      <c r="S503" s="1">
        <v>32.11323003575685</v>
      </c>
      <c r="T503" s="1">
        <v>30.804412911273982</v>
      </c>
      <c r="U503" s="1">
        <v>31.308378005820188</v>
      </c>
      <c r="V503" s="1">
        <v>33.982025411061286</v>
      </c>
      <c r="W503" s="1">
        <v>36.667349790405218</v>
      </c>
      <c r="X503" s="1">
        <v>36.523948044600552</v>
      </c>
      <c r="Y503" s="1">
        <v>38.759669345579795</v>
      </c>
    </row>
    <row r="504" spans="1:25" x14ac:dyDescent="0.25">
      <c r="A504" s="1" t="s">
        <v>76</v>
      </c>
      <c r="B504" s="1" t="s">
        <v>18</v>
      </c>
      <c r="C504" s="1"/>
      <c r="D504" s="1" t="s">
        <v>19</v>
      </c>
      <c r="E504" s="1"/>
      <c r="F504" s="1"/>
      <c r="G504" s="1"/>
      <c r="H504" s="1"/>
      <c r="I504" s="1"/>
      <c r="J504" s="1"/>
      <c r="K504" s="1"/>
      <c r="L504" s="1"/>
      <c r="M504" s="1"/>
      <c r="N504" s="1">
        <v>49.307898903964976</v>
      </c>
      <c r="O504" s="1">
        <v>47.893376535032758</v>
      </c>
      <c r="P504" s="1">
        <v>50.14582465442151</v>
      </c>
      <c r="Q504" s="1">
        <v>41.884243592214304</v>
      </c>
      <c r="R504" s="1">
        <v>45.583857518720905</v>
      </c>
      <c r="S504" s="1">
        <v>46.083416528008875</v>
      </c>
      <c r="T504" s="1">
        <v>47.012411901244988</v>
      </c>
      <c r="U504" s="1">
        <v>42.159391191709844</v>
      </c>
      <c r="V504" s="1">
        <v>40.417880636287528</v>
      </c>
      <c r="W504" s="1">
        <v>44.353328270362631</v>
      </c>
      <c r="X504" s="1">
        <v>50.14760773542185</v>
      </c>
      <c r="Y504" s="1">
        <v>50.87394957983193</v>
      </c>
    </row>
    <row r="505" spans="1:25" x14ac:dyDescent="0.25">
      <c r="A505" s="1" t="s">
        <v>76</v>
      </c>
      <c r="B505" s="1" t="s">
        <v>20</v>
      </c>
      <c r="C505" s="1"/>
      <c r="D505" s="1" t="s">
        <v>21</v>
      </c>
      <c r="E505" s="1">
        <v>292.40000000000003</v>
      </c>
      <c r="F505" s="1">
        <v>322.10000000000002</v>
      </c>
      <c r="G505" s="1">
        <v>322.10000000000002</v>
      </c>
      <c r="H505" s="1">
        <v>347.8</v>
      </c>
      <c r="I505" s="1">
        <v>375.1</v>
      </c>
      <c r="J505" s="1">
        <v>375</v>
      </c>
      <c r="K505" s="1">
        <v>385.5</v>
      </c>
      <c r="L505" s="1">
        <v>409.90000000000003</v>
      </c>
      <c r="M505" s="1">
        <v>426.5</v>
      </c>
      <c r="N505" s="1">
        <v>446.80789890396494</v>
      </c>
      <c r="O505" s="1">
        <v>444.19337653503271</v>
      </c>
      <c r="P505" s="1">
        <v>440.14582465442152</v>
      </c>
      <c r="Q505" s="1">
        <v>437.08424359221442</v>
      </c>
      <c r="R505" s="1">
        <v>426.68385751872091</v>
      </c>
      <c r="S505" s="1">
        <v>420.38341652800887</v>
      </c>
      <c r="T505" s="1">
        <v>436.21241190124493</v>
      </c>
      <c r="U505" s="1">
        <v>439.45939119170987</v>
      </c>
      <c r="V505" s="1">
        <v>466.71788063628753</v>
      </c>
      <c r="W505" s="1">
        <v>478.95332827036265</v>
      </c>
      <c r="X505" s="1">
        <v>481.04760773542182</v>
      </c>
      <c r="Y505" s="1">
        <v>489.67394957983197</v>
      </c>
    </row>
    <row r="506" spans="1:25" x14ac:dyDescent="0.25">
      <c r="A506" s="1" t="s">
        <v>77</v>
      </c>
      <c r="B506" s="1" t="s">
        <v>4</v>
      </c>
      <c r="C506" s="1"/>
      <c r="D506" s="1" t="s">
        <v>5</v>
      </c>
      <c r="E506" s="1"/>
      <c r="F506" s="1"/>
      <c r="G506" s="1"/>
      <c r="H506" s="1"/>
      <c r="I506" s="1"/>
      <c r="J506" s="1"/>
      <c r="K506" s="1"/>
      <c r="L506" s="1"/>
      <c r="M506" s="1"/>
      <c r="N506" s="1">
        <v>0.01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</row>
    <row r="507" spans="1:25" x14ac:dyDescent="0.25">
      <c r="A507" s="1" t="s">
        <v>77</v>
      </c>
      <c r="B507" s="1" t="s">
        <v>6</v>
      </c>
      <c r="C507" s="1"/>
      <c r="D507" s="1" t="s">
        <v>7</v>
      </c>
      <c r="E507" s="1"/>
      <c r="F507" s="1"/>
      <c r="G507" s="1"/>
      <c r="H507" s="1"/>
      <c r="I507" s="1"/>
      <c r="J507" s="1"/>
      <c r="K507" s="1"/>
      <c r="L507" s="1"/>
      <c r="M507" s="1"/>
      <c r="N507" s="1">
        <v>4.5004283266704741</v>
      </c>
      <c r="O507" s="1">
        <v>3.8053196911634228</v>
      </c>
      <c r="P507" s="1">
        <v>3.5242699994240625</v>
      </c>
      <c r="Q507" s="1">
        <v>3.4871213137371373</v>
      </c>
      <c r="R507" s="1">
        <v>4.1311953352769688</v>
      </c>
      <c r="S507" s="1">
        <v>3.6885885523510717</v>
      </c>
      <c r="T507" s="1">
        <v>3.4635113602832694</v>
      </c>
      <c r="U507" s="1">
        <v>3.9122724849592569</v>
      </c>
      <c r="V507" s="1">
        <v>4.5208739643668894</v>
      </c>
      <c r="W507" s="1">
        <v>4.3957381929066681</v>
      </c>
      <c r="X507" s="1">
        <v>3.635508878993774</v>
      </c>
      <c r="Y507" s="1">
        <v>3.8505410898226478</v>
      </c>
    </row>
    <row r="508" spans="1:25" x14ac:dyDescent="0.25">
      <c r="A508" s="1" t="s">
        <v>77</v>
      </c>
      <c r="B508" s="1" t="s">
        <v>8</v>
      </c>
      <c r="C508" s="1"/>
      <c r="D508" s="1" t="s">
        <v>9</v>
      </c>
      <c r="E508" s="1"/>
      <c r="F508" s="1"/>
      <c r="G508" s="1"/>
      <c r="H508" s="1"/>
      <c r="I508" s="1"/>
      <c r="J508" s="1"/>
      <c r="K508" s="1"/>
      <c r="L508" s="1"/>
      <c r="M508" s="1"/>
      <c r="N508" s="1">
        <v>3.8598568675042833</v>
      </c>
      <c r="O508" s="1">
        <v>4.1796953164819808</v>
      </c>
      <c r="P508" s="1">
        <v>3.1129528307320165</v>
      </c>
      <c r="Q508" s="1">
        <v>3.060559143081611</v>
      </c>
      <c r="R508" s="1">
        <v>3.1306122448979581</v>
      </c>
      <c r="S508" s="1">
        <v>4.1803266159848764</v>
      </c>
      <c r="T508" s="1">
        <v>3.6354676895839484</v>
      </c>
      <c r="U508" s="1">
        <v>3.9704915847993294</v>
      </c>
      <c r="V508" s="1">
        <v>4.225918322457658</v>
      </c>
      <c r="W508" s="1">
        <v>4.9868588231023345</v>
      </c>
      <c r="X508" s="1">
        <v>4.4927406908052294</v>
      </c>
      <c r="Y508" s="1">
        <v>4.596828154041237</v>
      </c>
    </row>
    <row r="509" spans="1:25" x14ac:dyDescent="0.25">
      <c r="A509" s="1" t="s">
        <v>77</v>
      </c>
      <c r="B509" s="1" t="s">
        <v>10</v>
      </c>
      <c r="C509" s="1"/>
      <c r="D509" s="1" t="s">
        <v>11</v>
      </c>
      <c r="E509" s="1"/>
      <c r="F509" s="1"/>
      <c r="G509" s="1"/>
      <c r="H509" s="1"/>
      <c r="I509" s="1"/>
      <c r="J509" s="1"/>
      <c r="K509" s="1"/>
      <c r="L509" s="1"/>
      <c r="M509" s="1"/>
      <c r="N509" s="1">
        <v>2.039714805825243</v>
      </c>
      <c r="O509" s="1">
        <v>1.8149849923545958</v>
      </c>
      <c r="P509" s="1">
        <v>1.6627771698439209</v>
      </c>
      <c r="Q509" s="1">
        <v>1.6523195431812521</v>
      </c>
      <c r="R509" s="1">
        <v>1.9381924198250731</v>
      </c>
      <c r="S509" s="1">
        <v>1.7310848316640521</v>
      </c>
      <c r="T509" s="1">
        <v>1.7010209501327824</v>
      </c>
      <c r="U509" s="1">
        <v>2.0172359302414131</v>
      </c>
      <c r="V509" s="1">
        <v>2.4532077131754528</v>
      </c>
      <c r="W509" s="1">
        <v>2.4174029839909972</v>
      </c>
      <c r="X509" s="1">
        <v>2.0717504302009973</v>
      </c>
      <c r="Y509" s="1">
        <v>2.1526307561361149</v>
      </c>
    </row>
    <row r="510" spans="1:25" x14ac:dyDescent="0.25">
      <c r="A510" s="1" t="s">
        <v>77</v>
      </c>
      <c r="B510" s="1" t="s">
        <v>12</v>
      </c>
      <c r="C510" s="1"/>
      <c r="D510" s="1" t="s">
        <v>13</v>
      </c>
      <c r="E510" s="1"/>
      <c r="F510" s="1"/>
      <c r="G510" s="1"/>
      <c r="H510" s="1"/>
      <c r="I510" s="1"/>
      <c r="J510" s="1"/>
      <c r="K510" s="1"/>
      <c r="L510" s="1"/>
      <c r="M510" s="1"/>
      <c r="N510" s="1">
        <v>4.0283749664249262</v>
      </c>
      <c r="O510" s="1">
        <v>4.892901631749627</v>
      </c>
      <c r="P510" s="1">
        <v>4.5475911279658687</v>
      </c>
      <c r="Q510" s="1">
        <v>5.0101689933872153</v>
      </c>
      <c r="R510" s="1">
        <v>3.8875883100381197</v>
      </c>
      <c r="S510" s="1">
        <v>4.1067355317176526</v>
      </c>
      <c r="T510" s="1">
        <v>4.4910572275066274</v>
      </c>
      <c r="U510" s="1">
        <v>4.4336958186552309</v>
      </c>
      <c r="V510" s="1">
        <v>4.042578475336323</v>
      </c>
      <c r="W510" s="1">
        <v>3.9934032799745047</v>
      </c>
      <c r="X510" s="1">
        <v>3.8722920251762094</v>
      </c>
      <c r="Y510" s="1">
        <v>4.0834512055109071</v>
      </c>
    </row>
    <row r="511" spans="1:25" x14ac:dyDescent="0.25">
      <c r="A511" s="1" t="s">
        <v>77</v>
      </c>
      <c r="B511" s="1" t="s">
        <v>14</v>
      </c>
      <c r="C511" s="1"/>
      <c r="D511" s="1" t="s">
        <v>15</v>
      </c>
      <c r="E511" s="1"/>
      <c r="F511" s="1"/>
      <c r="G511" s="1"/>
      <c r="H511" s="1"/>
      <c r="I511" s="1"/>
      <c r="J511" s="1"/>
      <c r="K511" s="1"/>
      <c r="L511" s="1"/>
      <c r="M511" s="1"/>
      <c r="N511" s="1">
        <v>3.9775879666935263</v>
      </c>
      <c r="O511" s="1">
        <v>4.7643279971174142</v>
      </c>
      <c r="P511" s="1">
        <v>4.4169756243606697</v>
      </c>
      <c r="Q511" s="1">
        <v>5.0334704873867251</v>
      </c>
      <c r="R511" s="1">
        <v>4.0446099110546374</v>
      </c>
      <c r="S511" s="1">
        <v>4.3620129784134543</v>
      </c>
      <c r="T511" s="1">
        <v>4.8619418888715638</v>
      </c>
      <c r="U511" s="1">
        <v>4.822882524123143</v>
      </c>
      <c r="V511" s="1">
        <v>4.8097010463378176</v>
      </c>
      <c r="W511" s="1">
        <v>4.8162429828647069</v>
      </c>
      <c r="X511" s="1">
        <v>4.6334126965418072</v>
      </c>
      <c r="Y511" s="1">
        <v>5.0726291618828929</v>
      </c>
    </row>
    <row r="512" spans="1:25" x14ac:dyDescent="0.25">
      <c r="A512" s="1" t="s">
        <v>77</v>
      </c>
      <c r="B512" s="1" t="s">
        <v>16</v>
      </c>
      <c r="C512" s="1"/>
      <c r="D512" s="1" t="s">
        <v>17</v>
      </c>
      <c r="E512" s="1"/>
      <c r="F512" s="1"/>
      <c r="G512" s="1"/>
      <c r="H512" s="1"/>
      <c r="I512" s="1"/>
      <c r="J512" s="1"/>
      <c r="K512" s="1"/>
      <c r="L512" s="1"/>
      <c r="M512" s="1"/>
      <c r="N512" s="1">
        <v>3.5940370668815471</v>
      </c>
      <c r="O512" s="1">
        <v>4.1427703711329595</v>
      </c>
      <c r="P512" s="1">
        <v>3.8354332476734614</v>
      </c>
      <c r="Q512" s="1">
        <v>4.1563605192260589</v>
      </c>
      <c r="R512" s="1">
        <v>3.4678017789072428</v>
      </c>
      <c r="S512" s="1">
        <v>3.7312514898688911</v>
      </c>
      <c r="T512" s="1">
        <v>3.9470008836218109</v>
      </c>
      <c r="U512" s="1">
        <v>3.9434216572216267</v>
      </c>
      <c r="V512" s="1">
        <v>4.0477204783258598</v>
      </c>
      <c r="W512" s="1">
        <v>3.8903537371607868</v>
      </c>
      <c r="X512" s="1">
        <v>3.7942952782819828</v>
      </c>
      <c r="Y512" s="1">
        <v>4.1439196326062007</v>
      </c>
    </row>
    <row r="513" spans="1:25" x14ac:dyDescent="0.25">
      <c r="A513" s="1" t="s">
        <v>77</v>
      </c>
      <c r="B513" s="1" t="s">
        <v>18</v>
      </c>
      <c r="C513" s="1"/>
      <c r="D513" s="1" t="s">
        <v>19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>
        <v>1.2157432304487787</v>
      </c>
      <c r="Q513" s="1"/>
      <c r="R513" s="1"/>
      <c r="S513" s="1">
        <v>1.4246810870770938</v>
      </c>
      <c r="T513" s="1">
        <v>1.3884574804811143</v>
      </c>
      <c r="U513" s="1"/>
      <c r="V513" s="1"/>
      <c r="W513" s="1"/>
      <c r="X513" s="1">
        <v>1.6948739838907243</v>
      </c>
      <c r="Y513" s="1"/>
    </row>
    <row r="514" spans="1:25" x14ac:dyDescent="0.25">
      <c r="A514" s="1" t="s">
        <v>77</v>
      </c>
      <c r="B514" s="1" t="s">
        <v>20</v>
      </c>
      <c r="C514" s="1"/>
      <c r="D514" s="1" t="s">
        <v>21</v>
      </c>
      <c r="E514" s="1">
        <v>18.8</v>
      </c>
      <c r="F514" s="1">
        <v>20.100000000000001</v>
      </c>
      <c r="G514" s="1">
        <v>20</v>
      </c>
      <c r="H514" s="1">
        <v>20.3</v>
      </c>
      <c r="I514" s="1">
        <v>22.2</v>
      </c>
      <c r="J514" s="1">
        <v>20.7</v>
      </c>
      <c r="K514" s="1">
        <v>23.4</v>
      </c>
      <c r="L514" s="1">
        <v>21</v>
      </c>
      <c r="M514" s="1">
        <v>21.6</v>
      </c>
      <c r="N514" s="1"/>
      <c r="O514" s="1"/>
      <c r="P514" s="1">
        <v>22.315743230448778</v>
      </c>
      <c r="Q514" s="1"/>
      <c r="R514" s="1"/>
      <c r="S514" s="1">
        <v>23.224681087077091</v>
      </c>
      <c r="T514" s="1">
        <v>23.488457480481117</v>
      </c>
      <c r="U514" s="1"/>
      <c r="V514" s="1"/>
      <c r="W514" s="1"/>
      <c r="X514" s="1">
        <v>24.194873983890719</v>
      </c>
      <c r="Y514" s="1"/>
    </row>
    <row r="515" spans="1:25" x14ac:dyDescent="0.25">
      <c r="A515" s="1" t="s">
        <v>78</v>
      </c>
      <c r="B515" s="1" t="s">
        <v>4</v>
      </c>
      <c r="C515" s="1"/>
      <c r="D515" s="1" t="s">
        <v>5</v>
      </c>
      <c r="E515" s="1"/>
      <c r="F515" s="1"/>
      <c r="G515" s="1"/>
      <c r="H515" s="1"/>
      <c r="I515" s="1"/>
      <c r="J515" s="1"/>
      <c r="K515" s="1"/>
      <c r="L515" s="1"/>
      <c r="M515" s="1"/>
      <c r="N515" s="1">
        <v>0.01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</row>
    <row r="516" spans="1:25" x14ac:dyDescent="0.25">
      <c r="A516" s="1" t="s">
        <v>78</v>
      </c>
      <c r="B516" s="1" t="s">
        <v>6</v>
      </c>
      <c r="C516" s="1"/>
      <c r="D516" s="1" t="s">
        <v>7</v>
      </c>
      <c r="E516" s="1"/>
      <c r="F516" s="1"/>
      <c r="G516" s="1"/>
      <c r="H516" s="1"/>
      <c r="I516" s="1"/>
      <c r="J516" s="1"/>
      <c r="K516" s="1"/>
      <c r="L516" s="1"/>
      <c r="M516" s="1"/>
      <c r="N516" s="1">
        <v>3.3041119360365503</v>
      </c>
      <c r="O516" s="1">
        <v>3.1897532705340454</v>
      </c>
      <c r="P516" s="1">
        <v>3.4123884121407588</v>
      </c>
      <c r="Q516" s="1">
        <v>4.2182919117787954</v>
      </c>
      <c r="R516" s="1">
        <v>3.282319581452934</v>
      </c>
      <c r="S516" s="1">
        <v>3.4048509714009896</v>
      </c>
      <c r="T516" s="1">
        <v>3.2400590144585424</v>
      </c>
      <c r="U516" s="1">
        <v>2.7000190389155438</v>
      </c>
      <c r="V516" s="1">
        <v>3.3906554732751668</v>
      </c>
      <c r="W516" s="1">
        <v>3.5916397429847171</v>
      </c>
      <c r="X516" s="1">
        <v>3.7408859479501149</v>
      </c>
      <c r="Y516" s="1">
        <v>3.9032882280393966</v>
      </c>
    </row>
    <row r="517" spans="1:25" x14ac:dyDescent="0.25">
      <c r="A517" s="1" t="s">
        <v>78</v>
      </c>
      <c r="B517" s="1" t="s">
        <v>8</v>
      </c>
      <c r="C517" s="1"/>
      <c r="D517" s="1" t="s">
        <v>9</v>
      </c>
      <c r="E517" s="1"/>
      <c r="F517" s="1"/>
      <c r="G517" s="1"/>
      <c r="H517" s="1"/>
      <c r="I517" s="1"/>
      <c r="J517" s="1"/>
      <c r="K517" s="1"/>
      <c r="L517" s="1"/>
      <c r="M517" s="1"/>
      <c r="N517" s="1">
        <v>2.3983759280411192</v>
      </c>
      <c r="O517" s="1">
        <v>3.1888622505804847</v>
      </c>
      <c r="P517" s="1">
        <v>3.9776209948357621</v>
      </c>
      <c r="Q517" s="1">
        <v>3.4829344472761417</v>
      </c>
      <c r="R517" s="1">
        <v>3.8777467151244052</v>
      </c>
      <c r="S517" s="1">
        <v>3.2972245686014237</v>
      </c>
      <c r="T517" s="1">
        <v>3.9686633225140158</v>
      </c>
      <c r="U517" s="1">
        <v>3.7078040514812276</v>
      </c>
      <c r="V517" s="1">
        <v>5.2694387418432438</v>
      </c>
      <c r="W517" s="1">
        <v>4.3331651359494678</v>
      </c>
      <c r="X517" s="1">
        <v>5.4273128847416121</v>
      </c>
      <c r="Y517" s="1">
        <v>4.9145929232746788</v>
      </c>
    </row>
    <row r="518" spans="1:25" x14ac:dyDescent="0.25">
      <c r="A518" s="1" t="s">
        <v>78</v>
      </c>
      <c r="B518" s="1" t="s">
        <v>10</v>
      </c>
      <c r="C518" s="1"/>
      <c r="D518" s="1" t="s">
        <v>11</v>
      </c>
      <c r="E518" s="1"/>
      <c r="F518" s="1"/>
      <c r="G518" s="1"/>
      <c r="H518" s="1"/>
      <c r="I518" s="1"/>
      <c r="J518" s="1"/>
      <c r="K518" s="1"/>
      <c r="L518" s="1"/>
      <c r="M518" s="1"/>
      <c r="N518" s="1">
        <v>1.49751213592233</v>
      </c>
      <c r="O518" s="1">
        <v>1.52138447888547</v>
      </c>
      <c r="P518" s="1">
        <v>1.6099905930234788</v>
      </c>
      <c r="Q518" s="1">
        <v>1.9987736409450629</v>
      </c>
      <c r="R518" s="1">
        <v>1.5399337034226608</v>
      </c>
      <c r="S518" s="1">
        <v>1.5979244599975866</v>
      </c>
      <c r="T518" s="1">
        <v>1.5912776630274417</v>
      </c>
      <c r="U518" s="1">
        <v>1.392176909603229</v>
      </c>
      <c r="V518" s="1">
        <v>1.8399057848815896</v>
      </c>
      <c r="W518" s="1">
        <v>1.975195121065815</v>
      </c>
      <c r="X518" s="1">
        <v>2.1318011673082724</v>
      </c>
      <c r="Y518" s="1">
        <v>2.1821188486859247</v>
      </c>
    </row>
    <row r="519" spans="1:25" x14ac:dyDescent="0.25">
      <c r="A519" s="1" t="s">
        <v>78</v>
      </c>
      <c r="B519" s="1" t="s">
        <v>12</v>
      </c>
      <c r="C519" s="1"/>
      <c r="D519" s="1" t="s">
        <v>13</v>
      </c>
      <c r="E519" s="1"/>
      <c r="F519" s="1"/>
      <c r="G519" s="1"/>
      <c r="H519" s="1"/>
      <c r="I519" s="1"/>
      <c r="J519" s="1"/>
      <c r="K519" s="1"/>
      <c r="L519" s="1"/>
      <c r="M519" s="1"/>
      <c r="N519" s="1">
        <v>4.2714665592264307</v>
      </c>
      <c r="O519" s="1">
        <v>3.9355947907551343</v>
      </c>
      <c r="P519" s="1">
        <v>3.7304458471595017</v>
      </c>
      <c r="Q519" s="1">
        <v>4.5867744305657601</v>
      </c>
      <c r="R519" s="1">
        <v>4.0239949174078786</v>
      </c>
      <c r="S519" s="1">
        <v>3.9720884651039596</v>
      </c>
      <c r="T519" s="1">
        <v>4.0183143614532986</v>
      </c>
      <c r="U519" s="1">
        <v>4.0306325624138459</v>
      </c>
      <c r="V519" s="1">
        <v>3.5098355754857993</v>
      </c>
      <c r="W519" s="1">
        <v>3.9619591596597452</v>
      </c>
      <c r="X519" s="1">
        <v>4.0926663680724165</v>
      </c>
      <c r="Y519" s="1">
        <v>4.0527485648679678</v>
      </c>
    </row>
    <row r="520" spans="1:25" x14ac:dyDescent="0.25">
      <c r="A520" s="1" t="s">
        <v>78</v>
      </c>
      <c r="B520" s="1" t="s">
        <v>14</v>
      </c>
      <c r="C520" s="1"/>
      <c r="D520" s="1" t="s">
        <v>15</v>
      </c>
      <c r="E520" s="1"/>
      <c r="F520" s="1"/>
      <c r="G520" s="1"/>
      <c r="H520" s="1"/>
      <c r="I520" s="1"/>
      <c r="J520" s="1"/>
      <c r="K520" s="1"/>
      <c r="L520" s="1"/>
      <c r="M520" s="1"/>
      <c r="N520" s="1">
        <v>4.2176148267526186</v>
      </c>
      <c r="O520" s="1">
        <v>3.8321768672466154</v>
      </c>
      <c r="P520" s="1">
        <v>3.6233003168583613</v>
      </c>
      <c r="Q520" s="1">
        <v>4.6081067842272834</v>
      </c>
      <c r="R520" s="1">
        <v>4.1865260482846249</v>
      </c>
      <c r="S520" s="1">
        <v>4.2189961594490795</v>
      </c>
      <c r="T520" s="1">
        <v>4.3501585321482414</v>
      </c>
      <c r="U520" s="1">
        <v>4.3844386582937664</v>
      </c>
      <c r="V520" s="1">
        <v>4.1758644743398099</v>
      </c>
      <c r="W520" s="1">
        <v>4.7783198097712845</v>
      </c>
      <c r="X520" s="1">
        <v>4.8971028500035354</v>
      </c>
      <c r="Y520" s="1">
        <v>5.0344890929965551</v>
      </c>
    </row>
    <row r="521" spans="1:25" x14ac:dyDescent="0.25">
      <c r="A521" s="1" t="s">
        <v>78</v>
      </c>
      <c r="B521" s="1" t="s">
        <v>16</v>
      </c>
      <c r="C521" s="1"/>
      <c r="D521" s="1" t="s">
        <v>17</v>
      </c>
      <c r="E521" s="1"/>
      <c r="F521" s="1"/>
      <c r="G521" s="1"/>
      <c r="H521" s="1"/>
      <c r="I521" s="1"/>
      <c r="J521" s="1"/>
      <c r="K521" s="1"/>
      <c r="L521" s="1"/>
      <c r="M521" s="1"/>
      <c r="N521" s="1">
        <v>3.8109186140209514</v>
      </c>
      <c r="O521" s="1">
        <v>3.3322283419982499</v>
      </c>
      <c r="P521" s="1">
        <v>3.1462538359821361</v>
      </c>
      <c r="Q521" s="1">
        <v>3.8051187852069557</v>
      </c>
      <c r="R521" s="1">
        <v>3.5894790343074972</v>
      </c>
      <c r="S521" s="1">
        <v>3.6089153754469607</v>
      </c>
      <c r="T521" s="1">
        <v>3.5315271063984626</v>
      </c>
      <c r="U521" s="1">
        <v>3.5849287792923881</v>
      </c>
      <c r="V521" s="1">
        <v>3.5142999501743897</v>
      </c>
      <c r="W521" s="1">
        <v>3.85972103056897</v>
      </c>
      <c r="X521" s="1">
        <v>4.0102307819240464</v>
      </c>
      <c r="Y521" s="1">
        <v>4.1127623421354764</v>
      </c>
    </row>
    <row r="522" spans="1:25" x14ac:dyDescent="0.25">
      <c r="A522" s="1" t="s">
        <v>78</v>
      </c>
      <c r="B522" s="1" t="s">
        <v>18</v>
      </c>
      <c r="C522" s="1"/>
      <c r="D522" s="1" t="s">
        <v>19</v>
      </c>
      <c r="E522" s="1"/>
      <c r="F522" s="1"/>
      <c r="G522" s="1"/>
      <c r="H522" s="1"/>
      <c r="I522" s="1"/>
      <c r="J522" s="1"/>
      <c r="K522" s="1"/>
      <c r="L522" s="1"/>
      <c r="M522" s="1"/>
      <c r="N522" s="1">
        <v>0.01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</row>
    <row r="523" spans="1:25" x14ac:dyDescent="0.25">
      <c r="A523" s="1" t="s">
        <v>78</v>
      </c>
      <c r="B523" s="1" t="s">
        <v>20</v>
      </c>
      <c r="C523" s="1"/>
      <c r="D523" s="1" t="s">
        <v>21</v>
      </c>
      <c r="E523" s="1">
        <v>17.3</v>
      </c>
      <c r="F523" s="1">
        <v>16.899999999999999</v>
      </c>
      <c r="G523" s="1">
        <v>18.3</v>
      </c>
      <c r="H523" s="1">
        <v>20.8</v>
      </c>
      <c r="I523" s="1">
        <v>19.399999999999999</v>
      </c>
      <c r="J523" s="1">
        <v>20.2</v>
      </c>
      <c r="K523" s="1">
        <v>20.2</v>
      </c>
      <c r="L523" s="1">
        <v>21.5</v>
      </c>
      <c r="M523" s="1">
        <v>22.1</v>
      </c>
      <c r="N523" s="1">
        <v>19.5</v>
      </c>
      <c r="O523" s="1">
        <v>19</v>
      </c>
      <c r="P523" s="1">
        <v>19.5</v>
      </c>
      <c r="Q523" s="1">
        <v>22.700000000000003</v>
      </c>
      <c r="R523" s="1">
        <v>20.500000000000004</v>
      </c>
      <c r="S523" s="1">
        <v>20.100000000000001</v>
      </c>
      <c r="T523" s="1">
        <v>20.700000000000006</v>
      </c>
      <c r="U523" s="1">
        <v>19.8</v>
      </c>
      <c r="V523" s="1">
        <v>21.7</v>
      </c>
      <c r="W523" s="1">
        <v>22.5</v>
      </c>
      <c r="X523" s="1">
        <v>24.3</v>
      </c>
      <c r="Y523" s="1">
        <v>24.2</v>
      </c>
    </row>
    <row r="524" spans="1:25" x14ac:dyDescent="0.25">
      <c r="A524" s="1" t="s">
        <v>79</v>
      </c>
      <c r="B524" s="1" t="s">
        <v>4</v>
      </c>
      <c r="C524" s="1"/>
      <c r="D524" s="1" t="s">
        <v>5</v>
      </c>
      <c r="E524" s="1"/>
      <c r="F524" s="1"/>
      <c r="G524" s="1"/>
      <c r="H524" s="1"/>
      <c r="I524" s="1"/>
      <c r="J524" s="1"/>
      <c r="K524" s="1"/>
      <c r="L524" s="1"/>
      <c r="M524" s="1"/>
      <c r="N524" s="1">
        <v>24.1</v>
      </c>
      <c r="O524" s="1">
        <v>21.6</v>
      </c>
      <c r="P524" s="1">
        <v>26</v>
      </c>
      <c r="Q524" s="1">
        <v>21.1</v>
      </c>
      <c r="R524" s="1">
        <v>20.2</v>
      </c>
      <c r="S524" s="1">
        <v>23.1</v>
      </c>
      <c r="T524" s="1">
        <v>24.5</v>
      </c>
      <c r="U524" s="1">
        <v>22.9</v>
      </c>
      <c r="V524" s="1">
        <v>19.100000000000001</v>
      </c>
      <c r="W524" s="1">
        <v>21.6</v>
      </c>
      <c r="X524" s="1">
        <v>21.2</v>
      </c>
      <c r="Y524" s="1">
        <v>23.9</v>
      </c>
    </row>
    <row r="525" spans="1:25" x14ac:dyDescent="0.25">
      <c r="A525" s="1" t="s">
        <v>79</v>
      </c>
      <c r="B525" s="1" t="s">
        <v>6</v>
      </c>
      <c r="C525" s="1"/>
      <c r="D525" s="1" t="s">
        <v>7</v>
      </c>
      <c r="E525" s="1"/>
      <c r="F525" s="1"/>
      <c r="G525" s="1"/>
      <c r="H525" s="1"/>
      <c r="I525" s="1"/>
      <c r="J525" s="1"/>
      <c r="K525" s="1"/>
      <c r="L525" s="1"/>
      <c r="M525" s="1"/>
      <c r="N525" s="1">
        <v>183.0933752141633</v>
      </c>
      <c r="O525" s="1">
        <v>171.07150435127329</v>
      </c>
      <c r="P525" s="1">
        <v>167.87832171859702</v>
      </c>
      <c r="Q525" s="1">
        <v>187.91084369670608</v>
      </c>
      <c r="R525" s="1">
        <v>181.37645273373539</v>
      </c>
      <c r="S525" s="1">
        <v>174.89584489763081</v>
      </c>
      <c r="T525" s="1">
        <v>180.82881085866038</v>
      </c>
      <c r="U525" s="1">
        <v>196.32995582971597</v>
      </c>
      <c r="V525" s="1">
        <v>197.68059608475696</v>
      </c>
      <c r="W525" s="1">
        <v>206.33166224997277</v>
      </c>
      <c r="X525" s="1">
        <v>213.86276144689458</v>
      </c>
      <c r="Y525" s="1">
        <v>211.93800135489587</v>
      </c>
    </row>
    <row r="526" spans="1:25" x14ac:dyDescent="0.25">
      <c r="A526" s="1" t="s">
        <v>79</v>
      </c>
      <c r="B526" s="1" t="s">
        <v>8</v>
      </c>
      <c r="C526" s="1"/>
      <c r="D526" s="1" t="s">
        <v>9</v>
      </c>
      <c r="E526" s="1"/>
      <c r="F526" s="1"/>
      <c r="G526" s="1"/>
      <c r="H526" s="1"/>
      <c r="I526" s="1"/>
      <c r="J526" s="1"/>
      <c r="K526" s="1"/>
      <c r="L526" s="1"/>
      <c r="M526" s="1"/>
      <c r="N526" s="1">
        <v>147.32379711593376</v>
      </c>
      <c r="O526" s="1">
        <v>147.33424386007965</v>
      </c>
      <c r="P526" s="1">
        <v>139.91541976232986</v>
      </c>
      <c r="Q526" s="1">
        <v>144.25045317799453</v>
      </c>
      <c r="R526" s="1">
        <v>148.92893486161586</v>
      </c>
      <c r="S526" s="1">
        <v>141.42410200715983</v>
      </c>
      <c r="T526" s="1">
        <v>146.06143405134259</v>
      </c>
      <c r="U526" s="1">
        <v>162.93889460056351</v>
      </c>
      <c r="V526" s="1">
        <v>169.64997617127355</v>
      </c>
      <c r="W526" s="1">
        <v>182.5978001234254</v>
      </c>
      <c r="X526" s="1">
        <v>190.76426759389022</v>
      </c>
      <c r="Y526" s="1">
        <v>190.27884277996839</v>
      </c>
    </row>
    <row r="527" spans="1:25" x14ac:dyDescent="0.25">
      <c r="A527" s="1" t="s">
        <v>79</v>
      </c>
      <c r="B527" s="1" t="s">
        <v>10</v>
      </c>
      <c r="C527" s="1"/>
      <c r="D527" s="1" t="s">
        <v>11</v>
      </c>
      <c r="E527" s="1"/>
      <c r="F527" s="1"/>
      <c r="G527" s="1"/>
      <c r="H527" s="1"/>
      <c r="I527" s="1"/>
      <c r="J527" s="1"/>
      <c r="K527" s="1"/>
      <c r="L527" s="1"/>
      <c r="M527" s="1"/>
      <c r="N527" s="1">
        <v>82.982827669902903</v>
      </c>
      <c r="O527" s="1">
        <v>81.594251788647043</v>
      </c>
      <c r="P527" s="1">
        <v>79.206258519073131</v>
      </c>
      <c r="Q527" s="1">
        <v>89.038703125299406</v>
      </c>
      <c r="R527" s="1">
        <v>85.094612404648757</v>
      </c>
      <c r="S527" s="1">
        <v>82.080053095209365</v>
      </c>
      <c r="T527" s="1">
        <v>88.80975508999704</v>
      </c>
      <c r="U527" s="1">
        <v>101.23114956972051</v>
      </c>
      <c r="V527" s="1">
        <v>107.2694277439695</v>
      </c>
      <c r="W527" s="1">
        <v>113.47053762660181</v>
      </c>
      <c r="X527" s="1">
        <v>121.87297095921517</v>
      </c>
      <c r="Y527" s="1">
        <v>118.48315586513574</v>
      </c>
    </row>
    <row r="528" spans="1:25" x14ac:dyDescent="0.25">
      <c r="A528" s="1" t="s">
        <v>79</v>
      </c>
      <c r="B528" s="1" t="s">
        <v>12</v>
      </c>
      <c r="C528" s="1"/>
      <c r="D528" s="1" t="s">
        <v>13</v>
      </c>
      <c r="E528" s="1"/>
      <c r="F528" s="1"/>
      <c r="G528" s="1"/>
      <c r="H528" s="1"/>
      <c r="I528" s="1"/>
      <c r="J528" s="1"/>
      <c r="K528" s="1"/>
      <c r="L528" s="1"/>
      <c r="M528" s="1"/>
      <c r="N528" s="1">
        <v>60.495079237174323</v>
      </c>
      <c r="O528" s="1">
        <v>62.7213259896021</v>
      </c>
      <c r="P528" s="1">
        <v>61.001671614979657</v>
      </c>
      <c r="Q528" s="1">
        <v>61.886171932402647</v>
      </c>
      <c r="R528" s="1">
        <v>54.289829733163913</v>
      </c>
      <c r="S528" s="1">
        <v>56.585429744404713</v>
      </c>
      <c r="T528" s="1">
        <v>54.871939809761422</v>
      </c>
      <c r="U528" s="1">
        <v>52.734109358247821</v>
      </c>
      <c r="V528" s="1">
        <v>53.713019431988045</v>
      </c>
      <c r="W528" s="1">
        <v>51.191027872429089</v>
      </c>
      <c r="X528" s="1">
        <v>55.345442115933139</v>
      </c>
      <c r="Y528" s="1">
        <v>57.905180252583236</v>
      </c>
    </row>
    <row r="529" spans="1:25" x14ac:dyDescent="0.25">
      <c r="A529" s="1" t="s">
        <v>79</v>
      </c>
      <c r="B529" s="1" t="s">
        <v>14</v>
      </c>
      <c r="C529" s="1"/>
      <c r="D529" s="1" t="s">
        <v>15</v>
      </c>
      <c r="E529" s="1"/>
      <c r="F529" s="1"/>
      <c r="G529" s="1"/>
      <c r="H529" s="1"/>
      <c r="I529" s="1"/>
      <c r="J529" s="1"/>
      <c r="K529" s="1"/>
      <c r="L529" s="1"/>
      <c r="M529" s="1"/>
      <c r="N529" s="1">
        <v>59.73239860327692</v>
      </c>
      <c r="O529" s="1">
        <v>61.073161064497867</v>
      </c>
      <c r="P529" s="1">
        <v>59.249587086150534</v>
      </c>
      <c r="Q529" s="1">
        <v>62.173994611805043</v>
      </c>
      <c r="R529" s="1">
        <v>56.482622617534936</v>
      </c>
      <c r="S529" s="1">
        <v>60.102818169778828</v>
      </c>
      <c r="T529" s="1">
        <v>59.403425333957074</v>
      </c>
      <c r="U529" s="1">
        <v>57.363072446010108</v>
      </c>
      <c r="V529" s="1">
        <v>63.905640259093175</v>
      </c>
      <c r="W529" s="1">
        <v>61.738925796092467</v>
      </c>
      <c r="X529" s="1">
        <v>66.223898540817046</v>
      </c>
      <c r="Y529" s="1">
        <v>71.932169919632599</v>
      </c>
    </row>
    <row r="530" spans="1:25" x14ac:dyDescent="0.25">
      <c r="A530" s="1" t="s">
        <v>79</v>
      </c>
      <c r="B530" s="1" t="s">
        <v>16</v>
      </c>
      <c r="C530" s="1"/>
      <c r="D530" s="1" t="s">
        <v>17</v>
      </c>
      <c r="E530" s="1"/>
      <c r="F530" s="1"/>
      <c r="G530" s="1"/>
      <c r="H530" s="1"/>
      <c r="I530" s="1"/>
      <c r="J530" s="1"/>
      <c r="K530" s="1"/>
      <c r="L530" s="1"/>
      <c r="M530" s="1"/>
      <c r="N530" s="1">
        <v>53.972522159548753</v>
      </c>
      <c r="O530" s="1">
        <v>53.105512945900038</v>
      </c>
      <c r="P530" s="1">
        <v>51.448741298869784</v>
      </c>
      <c r="Q530" s="1">
        <v>51.339833455792309</v>
      </c>
      <c r="R530" s="1">
        <v>48.42754764930114</v>
      </c>
      <c r="S530" s="1">
        <v>51.411752085816445</v>
      </c>
      <c r="T530" s="1">
        <v>48.224634856281526</v>
      </c>
      <c r="U530" s="1">
        <v>46.902818195742078</v>
      </c>
      <c r="V530" s="1">
        <v>53.781340308918786</v>
      </c>
      <c r="W530" s="1">
        <v>49.870046331478441</v>
      </c>
      <c r="X530" s="1">
        <v>54.230659343249805</v>
      </c>
      <c r="Y530" s="1">
        <v>58.762649827784159</v>
      </c>
    </row>
    <row r="531" spans="1:25" x14ac:dyDescent="0.25">
      <c r="A531" s="1" t="s">
        <v>79</v>
      </c>
      <c r="B531" s="1" t="s">
        <v>18</v>
      </c>
      <c r="C531" s="1"/>
      <c r="D531" s="1" t="s">
        <v>19</v>
      </c>
      <c r="E531" s="1"/>
      <c r="F531" s="1"/>
      <c r="G531" s="1"/>
      <c r="H531" s="1"/>
      <c r="I531" s="1"/>
      <c r="J531" s="1"/>
      <c r="K531" s="1"/>
      <c r="L531" s="1"/>
      <c r="M531" s="1"/>
      <c r="N531" s="1">
        <v>61.797295618964824</v>
      </c>
      <c r="O531" s="1">
        <v>53.915642118076683</v>
      </c>
      <c r="P531" s="1">
        <v>58.438435902291232</v>
      </c>
      <c r="Q531" s="1">
        <v>56.427735594526887</v>
      </c>
      <c r="R531" s="1">
        <v>62.728350536328676</v>
      </c>
      <c r="S531" s="1">
        <v>57.815751525235719</v>
      </c>
      <c r="T531" s="1">
        <v>61.860628824646547</v>
      </c>
      <c r="U531" s="1">
        <v>67.049028497409324</v>
      </c>
      <c r="V531" s="1">
        <v>63.419818203564169</v>
      </c>
      <c r="W531" s="1">
        <v>68.553275109170315</v>
      </c>
      <c r="X531" s="1">
        <v>77.648286997513082</v>
      </c>
      <c r="Y531" s="1">
        <v>75.525210084033603</v>
      </c>
    </row>
    <row r="532" spans="1:25" x14ac:dyDescent="0.25">
      <c r="A532" s="1" t="s">
        <v>79</v>
      </c>
      <c r="B532" s="1" t="s">
        <v>20</v>
      </c>
      <c r="C532" s="1"/>
      <c r="D532" s="1" t="s">
        <v>21</v>
      </c>
      <c r="E532" s="1">
        <v>499.1</v>
      </c>
      <c r="F532" s="1">
        <v>525.9</v>
      </c>
      <c r="G532" s="1">
        <v>534.9</v>
      </c>
      <c r="H532" s="1">
        <v>552.20000000000005</v>
      </c>
      <c r="I532" s="1">
        <v>594.70000000000005</v>
      </c>
      <c r="J532" s="1">
        <v>600.59999999999991</v>
      </c>
      <c r="K532" s="1">
        <v>648.29999999999995</v>
      </c>
      <c r="L532" s="1">
        <v>674.6</v>
      </c>
      <c r="M532" s="1">
        <v>696.2</v>
      </c>
      <c r="N532" s="1">
        <v>673.4972956189647</v>
      </c>
      <c r="O532" s="1">
        <v>652.41564211807668</v>
      </c>
      <c r="P532" s="1">
        <v>643.13843590229112</v>
      </c>
      <c r="Q532" s="1">
        <v>674.12773559452705</v>
      </c>
      <c r="R532" s="1">
        <v>657.52835053632862</v>
      </c>
      <c r="S532" s="1">
        <v>647.41575152523569</v>
      </c>
      <c r="T532" s="1">
        <v>664.56062882464664</v>
      </c>
      <c r="U532" s="1">
        <v>707.44902849740924</v>
      </c>
      <c r="V532" s="1">
        <v>728.51981820356411</v>
      </c>
      <c r="W532" s="1">
        <v>755.35327510917023</v>
      </c>
      <c r="X532" s="1">
        <v>801.14828699751297</v>
      </c>
      <c r="Y532" s="1">
        <v>808.72521008403362</v>
      </c>
    </row>
    <row r="533" spans="1:25" x14ac:dyDescent="0.25">
      <c r="A533" s="1" t="s">
        <v>80</v>
      </c>
      <c r="B533" s="1" t="s">
        <v>4</v>
      </c>
      <c r="C533" s="1"/>
      <c r="D533" s="1" t="s">
        <v>5</v>
      </c>
      <c r="E533" s="1"/>
      <c r="F533" s="1"/>
      <c r="G533" s="1"/>
      <c r="H533" s="1"/>
      <c r="I533" s="1"/>
      <c r="J533" s="1"/>
      <c r="K533" s="1"/>
      <c r="L533" s="1"/>
      <c r="M533" s="1"/>
      <c r="N533" s="1">
        <v>4.5</v>
      </c>
      <c r="O533" s="1">
        <v>5</v>
      </c>
      <c r="P533" s="1">
        <v>4.5999999999999996</v>
      </c>
      <c r="Q533" s="1">
        <v>3.4</v>
      </c>
      <c r="R533" s="1">
        <v>3.1</v>
      </c>
      <c r="S533" s="1">
        <v>2.6</v>
      </c>
      <c r="T533" s="1">
        <v>3</v>
      </c>
      <c r="U533" s="1">
        <v>3.6</v>
      </c>
      <c r="V533" s="1">
        <v>3.5</v>
      </c>
      <c r="W533" s="1">
        <v>3.1</v>
      </c>
      <c r="X533" s="1">
        <v>2.9</v>
      </c>
      <c r="Y533" s="1">
        <v>3.7</v>
      </c>
    </row>
    <row r="534" spans="1:25" x14ac:dyDescent="0.25">
      <c r="A534" s="1" t="s">
        <v>80</v>
      </c>
      <c r="B534" s="1" t="s">
        <v>6</v>
      </c>
      <c r="C534" s="1"/>
      <c r="D534" s="1" t="s">
        <v>7</v>
      </c>
      <c r="E534" s="1"/>
      <c r="F534" s="1"/>
      <c r="G534" s="1"/>
      <c r="H534" s="1"/>
      <c r="I534" s="1"/>
      <c r="J534" s="1"/>
      <c r="K534" s="1"/>
      <c r="L534" s="1"/>
      <c r="M534" s="1"/>
      <c r="N534" s="1">
        <v>121.03232066168283</v>
      </c>
      <c r="O534" s="1">
        <v>108.19106789716544</v>
      </c>
      <c r="P534" s="1">
        <v>108.79980644026043</v>
      </c>
      <c r="Q534" s="1">
        <v>111.87486500609648</v>
      </c>
      <c r="R534" s="1">
        <v>110.7416695896177</v>
      </c>
      <c r="S534" s="1">
        <v>109.72483894058696</v>
      </c>
      <c r="T534" s="1">
        <v>111.84822993340343</v>
      </c>
      <c r="U534" s="1">
        <v>116.46486486486486</v>
      </c>
      <c r="V534" s="1">
        <v>126.21323046618518</v>
      </c>
      <c r="W534" s="1">
        <v>137.17385214007783</v>
      </c>
      <c r="X534" s="1">
        <v>133.48065457897971</v>
      </c>
      <c r="Y534" s="1">
        <v>131.73914382506928</v>
      </c>
    </row>
    <row r="535" spans="1:25" x14ac:dyDescent="0.25">
      <c r="A535" s="1" t="s">
        <v>80</v>
      </c>
      <c r="B535" s="1" t="s">
        <v>8</v>
      </c>
      <c r="C535" s="1"/>
      <c r="D535" s="1" t="s">
        <v>9</v>
      </c>
      <c r="E535" s="1"/>
      <c r="F535" s="1"/>
      <c r="G535" s="1"/>
      <c r="H535" s="1"/>
      <c r="I535" s="1"/>
      <c r="J535" s="1"/>
      <c r="K535" s="1"/>
      <c r="L535" s="1"/>
      <c r="M535" s="1"/>
      <c r="N535" s="1">
        <v>232.48550978209002</v>
      </c>
      <c r="O535" s="1">
        <v>219.78164139749506</v>
      </c>
      <c r="P535" s="1">
        <v>226.38856237902516</v>
      </c>
      <c r="Q535" s="1">
        <v>230.43720606166175</v>
      </c>
      <c r="R535" s="1">
        <v>231.43465450719043</v>
      </c>
      <c r="S535" s="1">
        <v>230.99219756621335</v>
      </c>
      <c r="T535" s="1">
        <v>238.156081317911</v>
      </c>
      <c r="U535" s="1">
        <v>256.57837837837837</v>
      </c>
      <c r="V535" s="1">
        <v>261.06720288903477</v>
      </c>
      <c r="W535" s="1">
        <v>249.01965758754866</v>
      </c>
      <c r="X535" s="1">
        <v>254.06558082360172</v>
      </c>
      <c r="Y535" s="1">
        <v>273.27720973206038</v>
      </c>
    </row>
    <row r="536" spans="1:25" x14ac:dyDescent="0.25">
      <c r="A536" s="1" t="s">
        <v>80</v>
      </c>
      <c r="B536" s="1" t="s">
        <v>10</v>
      </c>
      <c r="C536" s="1"/>
      <c r="D536" s="1" t="s">
        <v>11</v>
      </c>
      <c r="E536" s="1"/>
      <c r="F536" s="1"/>
      <c r="G536" s="1"/>
      <c r="H536" s="1"/>
      <c r="I536" s="1"/>
      <c r="J536" s="1"/>
      <c r="K536" s="1"/>
      <c r="L536" s="1"/>
      <c r="M536" s="1"/>
      <c r="N536" s="1">
        <v>22.882169556227129</v>
      </c>
      <c r="O536" s="1">
        <v>21.627290705339483</v>
      </c>
      <c r="P536" s="1">
        <v>22.711631180714413</v>
      </c>
      <c r="Q536" s="1">
        <v>24.88792893224177</v>
      </c>
      <c r="R536" s="1">
        <v>27.023675903191862</v>
      </c>
      <c r="S536" s="1">
        <v>27.182963493199711</v>
      </c>
      <c r="T536" s="1">
        <v>29.595688748685593</v>
      </c>
      <c r="U536" s="1">
        <v>33.056756756756755</v>
      </c>
      <c r="V536" s="1">
        <v>32.919566644780041</v>
      </c>
      <c r="W536" s="1">
        <v>35.306490272373537</v>
      </c>
      <c r="X536" s="1">
        <v>34.453764597418562</v>
      </c>
      <c r="Y536" s="1">
        <v>34.783646442870342</v>
      </c>
    </row>
    <row r="537" spans="1:25" x14ac:dyDescent="0.25">
      <c r="A537" s="1" t="s">
        <v>80</v>
      </c>
      <c r="B537" s="1" t="s">
        <v>12</v>
      </c>
      <c r="C537" s="1"/>
      <c r="D537" s="1" t="s">
        <v>13</v>
      </c>
      <c r="E537" s="1"/>
      <c r="F537" s="1"/>
      <c r="G537" s="1"/>
      <c r="H537" s="1"/>
      <c r="I537" s="1"/>
      <c r="J537" s="1"/>
      <c r="K537" s="1"/>
      <c r="L537" s="1"/>
      <c r="M537" s="1"/>
      <c r="N537" s="1">
        <v>51.210448979591838</v>
      </c>
      <c r="O537" s="1">
        <v>51.271202749140897</v>
      </c>
      <c r="P537" s="1">
        <v>50.230633882246785</v>
      </c>
      <c r="Q537" s="1">
        <v>50.860912089161836</v>
      </c>
      <c r="R537" s="1">
        <v>50.264777560639153</v>
      </c>
      <c r="S537" s="1">
        <v>52.881763298781181</v>
      </c>
      <c r="T537" s="1">
        <v>49.506327965525067</v>
      </c>
      <c r="U537" s="1">
        <v>48.234570335150181</v>
      </c>
      <c r="V537" s="1">
        <v>52.181275814593853</v>
      </c>
      <c r="W537" s="1">
        <v>49.976088427701335</v>
      </c>
      <c r="X537" s="1">
        <v>48.10970041207262</v>
      </c>
      <c r="Y537" s="1">
        <v>48.241445247359643</v>
      </c>
    </row>
    <row r="538" spans="1:25" x14ac:dyDescent="0.25">
      <c r="A538" s="1" t="s">
        <v>80</v>
      </c>
      <c r="B538" s="1" t="s">
        <v>14</v>
      </c>
      <c r="C538" s="1"/>
      <c r="D538" s="1" t="s">
        <v>15</v>
      </c>
      <c r="E538" s="1"/>
      <c r="F538" s="1"/>
      <c r="G538" s="1"/>
      <c r="H538" s="1"/>
      <c r="I538" s="1"/>
      <c r="J538" s="1"/>
      <c r="K538" s="1"/>
      <c r="L538" s="1"/>
      <c r="M538" s="1"/>
      <c r="N538" s="1">
        <v>150.79999999999998</v>
      </c>
      <c r="O538" s="1">
        <v>147.07134020618557</v>
      </c>
      <c r="P538" s="1">
        <v>160.78899165350776</v>
      </c>
      <c r="Q538" s="1">
        <v>166.30444671898101</v>
      </c>
      <c r="R538" s="1">
        <v>158.97927347971029</v>
      </c>
      <c r="S538" s="1">
        <v>162.55247750313245</v>
      </c>
      <c r="T538" s="1">
        <v>165.96987979133593</v>
      </c>
      <c r="U538" s="1">
        <v>158.65473733039545</v>
      </c>
      <c r="V538" s="1">
        <v>164.59564020192749</v>
      </c>
      <c r="W538" s="1">
        <v>172.22422738551771</v>
      </c>
      <c r="X538" s="1">
        <v>172.67095444927051</v>
      </c>
      <c r="Y538" s="1">
        <v>172.36336853807671</v>
      </c>
    </row>
    <row r="539" spans="1:25" x14ac:dyDescent="0.25">
      <c r="A539" s="1" t="s">
        <v>80</v>
      </c>
      <c r="B539" s="1" t="s">
        <v>16</v>
      </c>
      <c r="C539" s="1"/>
      <c r="D539" s="1" t="s">
        <v>17</v>
      </c>
      <c r="E539" s="1"/>
      <c r="F539" s="1"/>
      <c r="G539" s="1"/>
      <c r="H539" s="1"/>
      <c r="I539" s="1"/>
      <c r="J539" s="1"/>
      <c r="K539" s="1"/>
      <c r="L539" s="1"/>
      <c r="M539" s="1"/>
      <c r="N539" s="1">
        <v>61.889551020408156</v>
      </c>
      <c r="O539" s="1">
        <v>63.257457044673544</v>
      </c>
      <c r="P539" s="1">
        <v>71.380374464245421</v>
      </c>
      <c r="Q539" s="1">
        <v>77.834641191857159</v>
      </c>
      <c r="R539" s="1">
        <v>77.855948959650533</v>
      </c>
      <c r="S539" s="1">
        <v>80.265759198086329</v>
      </c>
      <c r="T539" s="1">
        <v>83.323792243139039</v>
      </c>
      <c r="U539" s="1">
        <v>85.810692334454373</v>
      </c>
      <c r="V539" s="1">
        <v>84.423083983478662</v>
      </c>
      <c r="W539" s="1">
        <v>83.799684186780965</v>
      </c>
      <c r="X539" s="1">
        <v>84.719345138656863</v>
      </c>
      <c r="Y539" s="1">
        <v>83.695186214563662</v>
      </c>
    </row>
    <row r="540" spans="1:25" x14ac:dyDescent="0.25">
      <c r="A540" s="1" t="s">
        <v>80</v>
      </c>
      <c r="B540" s="1" t="s">
        <v>18</v>
      </c>
      <c r="C540" s="1"/>
      <c r="D540" s="1" t="s">
        <v>19</v>
      </c>
      <c r="E540" s="1"/>
      <c r="F540" s="1"/>
      <c r="G540" s="1"/>
      <c r="H540" s="1"/>
      <c r="I540" s="1"/>
      <c r="J540" s="1"/>
      <c r="K540" s="1"/>
      <c r="L540" s="1"/>
      <c r="M540" s="1"/>
      <c r="N540" s="1">
        <v>55.144061387900351</v>
      </c>
      <c r="O540" s="1">
        <v>54.116564905760548</v>
      </c>
      <c r="P540" s="1">
        <v>56.510706401766001</v>
      </c>
      <c r="Q540" s="1">
        <v>55.024584808058805</v>
      </c>
      <c r="R540" s="1">
        <v>60.974306528439342</v>
      </c>
      <c r="S540" s="1">
        <v>60.526680011438373</v>
      </c>
      <c r="T540" s="1">
        <v>61.209169800404972</v>
      </c>
      <c r="U540" s="1">
        <v>63.051563388288798</v>
      </c>
      <c r="V540" s="1">
        <v>61.973145275035264</v>
      </c>
      <c r="W540" s="1">
        <v>62.073277115440533</v>
      </c>
      <c r="X540" s="1">
        <v>64.393860411236602</v>
      </c>
      <c r="Y540" s="1">
        <v>66.235575529138885</v>
      </c>
    </row>
    <row r="541" spans="1:25" x14ac:dyDescent="0.25">
      <c r="A541" s="1" t="s">
        <v>80</v>
      </c>
      <c r="B541" s="1" t="s">
        <v>20</v>
      </c>
      <c r="C541" s="1"/>
      <c r="D541" s="1" t="s">
        <v>21</v>
      </c>
      <c r="E541" s="1"/>
      <c r="F541" s="1"/>
      <c r="G541" s="1"/>
      <c r="H541" s="1"/>
      <c r="I541" s="1"/>
      <c r="J541" s="1"/>
      <c r="K541" s="1"/>
      <c r="L541" s="1"/>
      <c r="M541" s="1">
        <v>718.6</v>
      </c>
      <c r="N541" s="1">
        <v>699.94406138790032</v>
      </c>
      <c r="O541" s="1">
        <v>670.31656490576052</v>
      </c>
      <c r="P541" s="1">
        <v>701.41070640176588</v>
      </c>
      <c r="Q541" s="1">
        <v>720.62458480805878</v>
      </c>
      <c r="R541" s="1">
        <v>720.37430652843932</v>
      </c>
      <c r="S541" s="1">
        <v>726.72668001143848</v>
      </c>
      <c r="T541" s="1">
        <v>742.60916980040508</v>
      </c>
      <c r="U541" s="1">
        <v>765.45156338828883</v>
      </c>
      <c r="V541" s="1">
        <v>786.8731452750352</v>
      </c>
      <c r="W541" s="1">
        <v>792.67327711544056</v>
      </c>
      <c r="X541" s="1">
        <v>794.79386041123666</v>
      </c>
      <c r="Y541" s="1">
        <v>814.0355755291389</v>
      </c>
    </row>
    <row r="542" spans="1:25" x14ac:dyDescent="0.25">
      <c r="A542" s="1" t="s">
        <v>81</v>
      </c>
      <c r="B542" s="1" t="s">
        <v>4</v>
      </c>
      <c r="C542" s="1"/>
      <c r="D542" s="1" t="s">
        <v>5</v>
      </c>
      <c r="E542" s="1"/>
      <c r="F542" s="1"/>
      <c r="G542" s="1"/>
      <c r="H542" s="1"/>
      <c r="I542" s="1"/>
      <c r="J542" s="1"/>
      <c r="K542" s="1"/>
      <c r="L542" s="1"/>
      <c r="M542" s="1"/>
      <c r="N542" s="1">
        <v>9.1999999999999993</v>
      </c>
      <c r="O542" s="1">
        <v>9.5</v>
      </c>
      <c r="P542" s="1">
        <v>8.4</v>
      </c>
      <c r="Q542" s="1">
        <v>7.6</v>
      </c>
      <c r="R542" s="1">
        <v>8.1999999999999993</v>
      </c>
      <c r="S542" s="1">
        <v>8.1</v>
      </c>
      <c r="T542" s="1">
        <v>8.8000000000000007</v>
      </c>
      <c r="U542" s="1">
        <v>8.9</v>
      </c>
      <c r="V542" s="1">
        <v>6.6</v>
      </c>
      <c r="W542" s="1">
        <v>6.8</v>
      </c>
      <c r="X542" s="1">
        <v>7.7</v>
      </c>
      <c r="Y542" s="1">
        <v>6.3</v>
      </c>
    </row>
    <row r="543" spans="1:25" x14ac:dyDescent="0.25">
      <c r="A543" s="1" t="s">
        <v>81</v>
      </c>
      <c r="B543" s="1" t="s">
        <v>6</v>
      </c>
      <c r="C543" s="1"/>
      <c r="D543" s="1" t="s">
        <v>7</v>
      </c>
      <c r="E543" s="1"/>
      <c r="F543" s="1"/>
      <c r="G543" s="1"/>
      <c r="H543" s="1"/>
      <c r="I543" s="1"/>
      <c r="J543" s="1"/>
      <c r="K543" s="1"/>
      <c r="L543" s="1"/>
      <c r="M543" s="1"/>
      <c r="N543" s="1">
        <v>62.815905837442344</v>
      </c>
      <c r="O543" s="1">
        <v>61.832794990112056</v>
      </c>
      <c r="P543" s="1">
        <v>54.957346471933839</v>
      </c>
      <c r="Q543" s="1">
        <v>53.614770945828241</v>
      </c>
      <c r="R543" s="1">
        <v>49.470922483339194</v>
      </c>
      <c r="S543" s="1">
        <v>50.3696492483894</v>
      </c>
      <c r="T543" s="1">
        <v>49.930038555906066</v>
      </c>
      <c r="U543" s="1">
        <v>52.074735605170382</v>
      </c>
      <c r="V543" s="1">
        <v>54.137147078135271</v>
      </c>
      <c r="W543" s="1">
        <v>57.595019455252917</v>
      </c>
      <c r="X543" s="1">
        <v>60.93822987092809</v>
      </c>
      <c r="Y543" s="1">
        <v>64.477733292269775</v>
      </c>
    </row>
    <row r="544" spans="1:25" x14ac:dyDescent="0.25">
      <c r="A544" s="1" t="s">
        <v>81</v>
      </c>
      <c r="B544" s="1" t="s">
        <v>8</v>
      </c>
      <c r="C544" s="1"/>
      <c r="D544" s="1" t="s">
        <v>9</v>
      </c>
      <c r="E544" s="1"/>
      <c r="F544" s="1"/>
      <c r="G544" s="1"/>
      <c r="H544" s="1"/>
      <c r="I544" s="1"/>
      <c r="J544" s="1"/>
      <c r="K544" s="1"/>
      <c r="L544" s="1"/>
      <c r="M544" s="1"/>
      <c r="N544" s="1">
        <v>76.808223317957697</v>
      </c>
      <c r="O544" s="1">
        <v>78.006888595912997</v>
      </c>
      <c r="P544" s="1">
        <v>75.070473341544954</v>
      </c>
      <c r="Q544" s="1">
        <v>73.057968994948624</v>
      </c>
      <c r="R544" s="1">
        <v>70.956962469308991</v>
      </c>
      <c r="S544" s="1">
        <v>71.151896921975663</v>
      </c>
      <c r="T544" s="1">
        <v>73.45818436733262</v>
      </c>
      <c r="U544" s="1">
        <v>72.744653349001169</v>
      </c>
      <c r="V544" s="1">
        <v>74.742531188443849</v>
      </c>
      <c r="W544" s="1">
        <v>75.380887159533074</v>
      </c>
      <c r="X544" s="1">
        <v>78.032513829133364</v>
      </c>
      <c r="Y544" s="1">
        <v>77.697936556821702</v>
      </c>
    </row>
    <row r="545" spans="1:25" x14ac:dyDescent="0.25">
      <c r="A545" s="1" t="s">
        <v>81</v>
      </c>
      <c r="B545" s="1" t="s">
        <v>10</v>
      </c>
      <c r="C545" s="1"/>
      <c r="D545" s="1" t="s">
        <v>11</v>
      </c>
      <c r="E545" s="1"/>
      <c r="F545" s="1"/>
      <c r="G545" s="1"/>
      <c r="H545" s="1"/>
      <c r="I545" s="1"/>
      <c r="J545" s="1"/>
      <c r="K545" s="1"/>
      <c r="L545" s="1"/>
      <c r="M545" s="1"/>
      <c r="N545" s="1">
        <v>11.875870844599966</v>
      </c>
      <c r="O545" s="1">
        <v>12.360316413974951</v>
      </c>
      <c r="P545" s="1">
        <v>11.472180186521204</v>
      </c>
      <c r="Q545" s="1">
        <v>11.927260059223132</v>
      </c>
      <c r="R545" s="1">
        <v>12.072115047351808</v>
      </c>
      <c r="S545" s="1">
        <v>12.47845382963493</v>
      </c>
      <c r="T545" s="1">
        <v>13.211777076761303</v>
      </c>
      <c r="U545" s="1">
        <v>14.780611045828437</v>
      </c>
      <c r="V545" s="1">
        <v>14.12032173342088</v>
      </c>
      <c r="W545" s="1">
        <v>14.824093385214006</v>
      </c>
      <c r="X545" s="1">
        <v>15.729256299938539</v>
      </c>
      <c r="Y545" s="1">
        <v>17.024330150908529</v>
      </c>
    </row>
    <row r="546" spans="1:25" x14ac:dyDescent="0.25">
      <c r="A546" s="1" t="s">
        <v>81</v>
      </c>
      <c r="B546" s="1" t="s">
        <v>12</v>
      </c>
      <c r="C546" s="1"/>
      <c r="D546" s="1" t="s">
        <v>13</v>
      </c>
      <c r="E546" s="1"/>
      <c r="F546" s="1"/>
      <c r="G546" s="1"/>
      <c r="H546" s="1"/>
      <c r="I546" s="1"/>
      <c r="J546" s="1"/>
      <c r="K546" s="1"/>
      <c r="L546" s="1"/>
      <c r="M546" s="1"/>
      <c r="N546" s="1">
        <v>25.517900874635572</v>
      </c>
      <c r="O546" s="1">
        <v>25.459209621993129</v>
      </c>
      <c r="P546" s="1">
        <v>23.158741258741259</v>
      </c>
      <c r="Q546" s="1">
        <v>21.378824064596841</v>
      </c>
      <c r="R546" s="1">
        <v>21.779652833659043</v>
      </c>
      <c r="S546" s="1">
        <v>21.889509055701105</v>
      </c>
      <c r="T546" s="1">
        <v>20.047743252438195</v>
      </c>
      <c r="U546" s="1">
        <v>19.099373767830222</v>
      </c>
      <c r="V546" s="1">
        <v>20.581459385039008</v>
      </c>
      <c r="W546" s="1">
        <v>19.500473719828562</v>
      </c>
      <c r="X546" s="1">
        <v>17.700590266176636</v>
      </c>
      <c r="Y546" s="1">
        <v>18.532451361867704</v>
      </c>
    </row>
    <row r="547" spans="1:25" x14ac:dyDescent="0.25">
      <c r="A547" s="1" t="s">
        <v>81</v>
      </c>
      <c r="B547" s="1" t="s">
        <v>14</v>
      </c>
      <c r="C547" s="1"/>
      <c r="D547" s="1" t="s">
        <v>15</v>
      </c>
      <c r="E547" s="1"/>
      <c r="F547" s="1"/>
      <c r="G547" s="1"/>
      <c r="H547" s="1"/>
      <c r="I547" s="1"/>
      <c r="J547" s="1"/>
      <c r="K547" s="1"/>
      <c r="L547" s="1"/>
      <c r="M547" s="1"/>
      <c r="N547" s="1">
        <v>75.142857142857139</v>
      </c>
      <c r="O547" s="1">
        <v>73.029690721649487</v>
      </c>
      <c r="P547" s="1">
        <v>74.131468531468528</v>
      </c>
      <c r="Q547" s="1">
        <v>69.904242010690325</v>
      </c>
      <c r="R547" s="1">
        <v>68.885481089780427</v>
      </c>
      <c r="S547" s="1">
        <v>67.28584121198314</v>
      </c>
      <c r="T547" s="1">
        <v>67.210024948968027</v>
      </c>
      <c r="U547" s="1">
        <v>62.822289226487307</v>
      </c>
      <c r="V547" s="1">
        <v>64.920192748967409</v>
      </c>
      <c r="W547" s="1">
        <v>67.20121813670201</v>
      </c>
      <c r="X547" s="1">
        <v>63.529346252366636</v>
      </c>
      <c r="Y547" s="1">
        <v>66.215175097276273</v>
      </c>
    </row>
    <row r="548" spans="1:25" x14ac:dyDescent="0.25">
      <c r="A548" s="1" t="s">
        <v>81</v>
      </c>
      <c r="B548" s="1" t="s">
        <v>16</v>
      </c>
      <c r="C548" s="1"/>
      <c r="D548" s="1" t="s">
        <v>17</v>
      </c>
      <c r="E548" s="1"/>
      <c r="F548" s="1"/>
      <c r="G548" s="1"/>
      <c r="H548" s="1"/>
      <c r="I548" s="1"/>
      <c r="J548" s="1"/>
      <c r="K548" s="1"/>
      <c r="L548" s="1"/>
      <c r="M548" s="1"/>
      <c r="N548" s="1">
        <v>30.839241982507286</v>
      </c>
      <c r="O548" s="1">
        <v>31.41109965635739</v>
      </c>
      <c r="P548" s="1">
        <v>32.909790209790209</v>
      </c>
      <c r="Q548" s="1">
        <v>32.716933924712841</v>
      </c>
      <c r="R548" s="1">
        <v>33.734866076560522</v>
      </c>
      <c r="S548" s="1">
        <v>33.224649732315754</v>
      </c>
      <c r="T548" s="1">
        <v>33.742231798593785</v>
      </c>
      <c r="U548" s="1">
        <v>33.978337005682484</v>
      </c>
      <c r="V548" s="1">
        <v>33.298347865993577</v>
      </c>
      <c r="W548" s="1">
        <v>32.69830814346944</v>
      </c>
      <c r="X548" s="1">
        <v>31.170063481456733</v>
      </c>
      <c r="Y548" s="1">
        <v>32.152373540856033</v>
      </c>
    </row>
    <row r="549" spans="1:25" x14ac:dyDescent="0.25">
      <c r="A549" s="1" t="s">
        <v>81</v>
      </c>
      <c r="B549" s="1" t="s">
        <v>18</v>
      </c>
      <c r="C549" s="1"/>
      <c r="D549" s="1" t="s">
        <v>19</v>
      </c>
      <c r="E549" s="1"/>
      <c r="F549" s="1"/>
      <c r="G549" s="1"/>
      <c r="H549" s="1"/>
      <c r="I549" s="1"/>
      <c r="J549" s="1"/>
      <c r="K549" s="1"/>
      <c r="L549" s="1"/>
      <c r="M549" s="1"/>
      <c r="N549" s="1">
        <v>18.327891459074735</v>
      </c>
      <c r="O549" s="1">
        <v>19.275311919299178</v>
      </c>
      <c r="P549" s="1">
        <v>19.121523178807948</v>
      </c>
      <c r="Q549" s="1">
        <v>18.706588619656955</v>
      </c>
      <c r="R549" s="1">
        <v>18.064191650322218</v>
      </c>
      <c r="S549" s="1">
        <v>19.009922790963685</v>
      </c>
      <c r="T549" s="1">
        <v>19.305901070292162</v>
      </c>
      <c r="U549" s="1">
        <v>18.284053439454237</v>
      </c>
      <c r="V549" s="1">
        <v>19.872891396332864</v>
      </c>
      <c r="W549" s="1">
        <v>18.018871765047979</v>
      </c>
      <c r="X549" s="1">
        <v>18.346713003185634</v>
      </c>
      <c r="Y549" s="1">
        <v>19.61757031023485</v>
      </c>
    </row>
    <row r="550" spans="1:25" x14ac:dyDescent="0.25">
      <c r="A550" s="1" t="s">
        <v>81</v>
      </c>
      <c r="B550" s="1" t="s">
        <v>20</v>
      </c>
      <c r="C550" s="1"/>
      <c r="D550" s="1" t="s">
        <v>21</v>
      </c>
      <c r="E550" s="1"/>
      <c r="F550" s="1"/>
      <c r="G550" s="1"/>
      <c r="H550" s="1"/>
      <c r="I550" s="1"/>
      <c r="J550" s="1"/>
      <c r="K550" s="1"/>
      <c r="L550" s="1"/>
      <c r="M550" s="1">
        <v>309.10000000000002</v>
      </c>
      <c r="N550" s="1">
        <v>310.52789145907474</v>
      </c>
      <c r="O550" s="1">
        <v>310.87531191929918</v>
      </c>
      <c r="P550" s="1">
        <v>299.2215231788079</v>
      </c>
      <c r="Q550" s="1">
        <v>288.90658861965693</v>
      </c>
      <c r="R550" s="1">
        <v>283.16419165032221</v>
      </c>
      <c r="S550" s="1">
        <v>283.50992279096369</v>
      </c>
      <c r="T550" s="1">
        <v>285.70590107029221</v>
      </c>
      <c r="U550" s="1">
        <v>282.68405343945426</v>
      </c>
      <c r="V550" s="1">
        <v>288.27289139633285</v>
      </c>
      <c r="W550" s="1">
        <v>292.018871765048</v>
      </c>
      <c r="X550" s="1">
        <v>293.14671300318565</v>
      </c>
      <c r="Y550" s="1">
        <v>302.01757031023487</v>
      </c>
    </row>
    <row r="551" spans="1:25" x14ac:dyDescent="0.25">
      <c r="A551" s="1" t="s">
        <v>82</v>
      </c>
      <c r="B551" s="1" t="s">
        <v>4</v>
      </c>
      <c r="C551" s="1"/>
      <c r="D551" s="1" t="s">
        <v>5</v>
      </c>
      <c r="E551" s="1"/>
      <c r="F551" s="1"/>
      <c r="G551" s="1"/>
      <c r="H551" s="1"/>
      <c r="I551" s="1"/>
      <c r="J551" s="1"/>
      <c r="K551" s="1"/>
      <c r="L551" s="1"/>
      <c r="M551" s="1"/>
      <c r="N551" s="1">
        <v>23.6</v>
      </c>
      <c r="O551" s="1">
        <v>22.6</v>
      </c>
      <c r="P551" s="1">
        <v>21.5</v>
      </c>
      <c r="Q551" s="1">
        <v>19.2</v>
      </c>
      <c r="R551" s="1">
        <v>20.100000000000001</v>
      </c>
      <c r="S551" s="1">
        <v>18.8</v>
      </c>
      <c r="T551" s="1">
        <v>17.600000000000001</v>
      </c>
      <c r="U551" s="1">
        <v>17</v>
      </c>
      <c r="V551" s="1">
        <v>17.7</v>
      </c>
      <c r="W551" s="1">
        <v>17.399999999999999</v>
      </c>
      <c r="X551" s="1">
        <v>18.5</v>
      </c>
      <c r="Y551" s="1">
        <v>16.8</v>
      </c>
    </row>
    <row r="552" spans="1:25" x14ac:dyDescent="0.25">
      <c r="A552" s="1" t="s">
        <v>82</v>
      </c>
      <c r="B552" s="1" t="s">
        <v>6</v>
      </c>
      <c r="C552" s="1"/>
      <c r="D552" s="1" t="s">
        <v>7</v>
      </c>
      <c r="E552" s="1"/>
      <c r="F552" s="1"/>
      <c r="G552" s="1"/>
      <c r="H552" s="1"/>
      <c r="I552" s="1"/>
      <c r="J552" s="1"/>
      <c r="K552" s="1"/>
      <c r="L552" s="1"/>
      <c r="M552" s="1"/>
      <c r="N552" s="1">
        <v>94.946635915380952</v>
      </c>
      <c r="O552" s="1">
        <v>92.651252471984179</v>
      </c>
      <c r="P552" s="1">
        <v>87.026728840401191</v>
      </c>
      <c r="Q552" s="1">
        <v>84.583591708761517</v>
      </c>
      <c r="R552" s="1">
        <v>80.074745703262039</v>
      </c>
      <c r="S552" s="1">
        <v>76.313815318539724</v>
      </c>
      <c r="T552" s="1">
        <v>75.760182264283202</v>
      </c>
      <c r="U552" s="1">
        <v>81.206580493537018</v>
      </c>
      <c r="V552" s="1">
        <v>83.416053841103093</v>
      </c>
      <c r="W552" s="1">
        <v>88.128093385214015</v>
      </c>
      <c r="X552" s="1">
        <v>89.527335586969883</v>
      </c>
      <c r="Y552" s="1">
        <v>90.048721897135806</v>
      </c>
    </row>
    <row r="553" spans="1:25" x14ac:dyDescent="0.25">
      <c r="A553" s="1" t="s">
        <v>82</v>
      </c>
      <c r="B553" s="1" t="s">
        <v>8</v>
      </c>
      <c r="C553" s="1"/>
      <c r="D553" s="1" t="s">
        <v>9</v>
      </c>
      <c r="E553" s="1"/>
      <c r="F553" s="1"/>
      <c r="G553" s="1"/>
      <c r="H553" s="1"/>
      <c r="I553" s="1"/>
      <c r="J553" s="1"/>
      <c r="K553" s="1"/>
      <c r="L553" s="1"/>
      <c r="M553" s="1"/>
      <c r="N553" s="1">
        <v>92.20291076825194</v>
      </c>
      <c r="O553" s="1">
        <v>96.927851021753469</v>
      </c>
      <c r="P553" s="1">
        <v>92.106704205525233</v>
      </c>
      <c r="Q553" s="1">
        <v>90.899756140045312</v>
      </c>
      <c r="R553" s="1">
        <v>90.485057874429998</v>
      </c>
      <c r="S553" s="1">
        <v>85.980386542591262</v>
      </c>
      <c r="T553" s="1">
        <v>89.193235191027</v>
      </c>
      <c r="U553" s="1">
        <v>90.144183313748528</v>
      </c>
      <c r="V553" s="1">
        <v>89.826953381483889</v>
      </c>
      <c r="W553" s="1">
        <v>92.889058365758743</v>
      </c>
      <c r="X553" s="1">
        <v>98.664044253226777</v>
      </c>
      <c r="Y553" s="1">
        <v>101.07533107483832</v>
      </c>
    </row>
    <row r="554" spans="1:25" x14ac:dyDescent="0.25">
      <c r="A554" s="1" t="s">
        <v>82</v>
      </c>
      <c r="B554" s="1" t="s">
        <v>10</v>
      </c>
      <c r="C554" s="1"/>
      <c r="D554" s="1" t="s">
        <v>11</v>
      </c>
      <c r="E554" s="1"/>
      <c r="F554" s="1"/>
      <c r="G554" s="1"/>
      <c r="H554" s="1"/>
      <c r="I554" s="1"/>
      <c r="J554" s="1"/>
      <c r="K554" s="1"/>
      <c r="L554" s="1"/>
      <c r="M554" s="1"/>
      <c r="N554" s="1">
        <v>17.950453316367103</v>
      </c>
      <c r="O554" s="1">
        <v>18.520896506262361</v>
      </c>
      <c r="P554" s="1">
        <v>18.166566954073552</v>
      </c>
      <c r="Q554" s="1">
        <v>18.816652151193171</v>
      </c>
      <c r="R554" s="1">
        <v>19.540196422307964</v>
      </c>
      <c r="S554" s="1">
        <v>18.905798138869002</v>
      </c>
      <c r="T554" s="1">
        <v>20.046582544689798</v>
      </c>
      <c r="U554" s="1">
        <v>23.049236192714453</v>
      </c>
      <c r="V554" s="1">
        <v>21.756992777413</v>
      </c>
      <c r="W554" s="1">
        <v>22.682848249027234</v>
      </c>
      <c r="X554" s="1">
        <v>23.108620159803319</v>
      </c>
      <c r="Y554" s="1">
        <v>23.775947028025868</v>
      </c>
    </row>
    <row r="555" spans="1:25" x14ac:dyDescent="0.25">
      <c r="A555" s="1" t="s">
        <v>82</v>
      </c>
      <c r="B555" s="1" t="s">
        <v>12</v>
      </c>
      <c r="C555" s="1"/>
      <c r="D555" s="1" t="s">
        <v>13</v>
      </c>
      <c r="E555" s="1"/>
      <c r="F555" s="1"/>
      <c r="G555" s="1"/>
      <c r="H555" s="1"/>
      <c r="I555" s="1"/>
      <c r="J555" s="1"/>
      <c r="K555" s="1"/>
      <c r="L555" s="1"/>
      <c r="M555" s="1"/>
      <c r="N555" s="1">
        <v>34.463720116618077</v>
      </c>
      <c r="O555" s="1">
        <v>34.984364261168388</v>
      </c>
      <c r="P555" s="1">
        <v>31.554229641326419</v>
      </c>
      <c r="Q555" s="1">
        <v>31.223427726600708</v>
      </c>
      <c r="R555" s="1">
        <v>30.673594666053567</v>
      </c>
      <c r="S555" s="1">
        <v>31.492994646315069</v>
      </c>
      <c r="T555" s="1">
        <v>29.39231118167385</v>
      </c>
      <c r="U555" s="1">
        <v>28.410112489852722</v>
      </c>
      <c r="V555" s="1">
        <v>29.416934373565859</v>
      </c>
      <c r="W555" s="1">
        <v>28.140130836905037</v>
      </c>
      <c r="X555" s="1">
        <v>28.47212384452612</v>
      </c>
      <c r="Y555" s="1">
        <v>28.282201222901612</v>
      </c>
    </row>
    <row r="556" spans="1:25" x14ac:dyDescent="0.25">
      <c r="A556" s="1" t="s">
        <v>82</v>
      </c>
      <c r="B556" s="1" t="s">
        <v>14</v>
      </c>
      <c r="C556" s="1"/>
      <c r="D556" s="1" t="s">
        <v>15</v>
      </c>
      <c r="E556" s="1"/>
      <c r="F556" s="1"/>
      <c r="G556" s="1"/>
      <c r="H556" s="1"/>
      <c r="I556" s="1"/>
      <c r="J556" s="1"/>
      <c r="K556" s="1"/>
      <c r="L556" s="1"/>
      <c r="M556" s="1"/>
      <c r="N556" s="1">
        <v>101.48571428571428</v>
      </c>
      <c r="O556" s="1">
        <v>100.35257731958762</v>
      </c>
      <c r="P556" s="1">
        <v>101.00554928942026</v>
      </c>
      <c r="Q556" s="1">
        <v>102.09401796883886</v>
      </c>
      <c r="R556" s="1">
        <v>97.015565007472091</v>
      </c>
      <c r="S556" s="1">
        <v>96.805854880965938</v>
      </c>
      <c r="T556" s="1">
        <v>98.537672941710156</v>
      </c>
      <c r="U556" s="1">
        <v>93.447477675982839</v>
      </c>
      <c r="V556" s="1">
        <v>92.789972464433234</v>
      </c>
      <c r="W556" s="1">
        <v>96.974622152041519</v>
      </c>
      <c r="X556" s="1">
        <v>102.18955340238335</v>
      </c>
      <c r="Y556" s="1">
        <v>101.05036131183991</v>
      </c>
    </row>
    <row r="557" spans="1:25" x14ac:dyDescent="0.25">
      <c r="A557" s="1" t="s">
        <v>82</v>
      </c>
      <c r="B557" s="1" t="s">
        <v>16</v>
      </c>
      <c r="C557" s="1"/>
      <c r="D557" s="1" t="s">
        <v>17</v>
      </c>
      <c r="E557" s="1"/>
      <c r="F557" s="1"/>
      <c r="G557" s="1"/>
      <c r="H557" s="1"/>
      <c r="I557" s="1"/>
      <c r="J557" s="1"/>
      <c r="K557" s="1"/>
      <c r="L557" s="1"/>
      <c r="M557" s="1"/>
      <c r="N557" s="1">
        <v>41.650565597667637</v>
      </c>
      <c r="O557" s="1">
        <v>43.163058419243988</v>
      </c>
      <c r="P557" s="1">
        <v>44.840221069253325</v>
      </c>
      <c r="Q557" s="1">
        <v>47.782554304560442</v>
      </c>
      <c r="R557" s="1">
        <v>47.510840326474302</v>
      </c>
      <c r="S557" s="1">
        <v>47.801150472718987</v>
      </c>
      <c r="T557" s="1">
        <v>49.470015876616017</v>
      </c>
      <c r="U557" s="1">
        <v>50.542409834164445</v>
      </c>
      <c r="V557" s="1">
        <v>47.593093162000926</v>
      </c>
      <c r="W557" s="1">
        <v>47.18524701105347</v>
      </c>
      <c r="X557" s="1">
        <v>50.138322753090549</v>
      </c>
      <c r="Y557" s="1">
        <v>49.067437465258486</v>
      </c>
    </row>
    <row r="558" spans="1:25" x14ac:dyDescent="0.25">
      <c r="A558" s="1" t="s">
        <v>82</v>
      </c>
      <c r="B558" s="1" t="s">
        <v>18</v>
      </c>
      <c r="C558" s="1"/>
      <c r="D558" s="1" t="s">
        <v>19</v>
      </c>
      <c r="E558" s="1"/>
      <c r="F558" s="1"/>
      <c r="G558" s="1"/>
      <c r="H558" s="1"/>
      <c r="I558" s="1"/>
      <c r="J558" s="1"/>
      <c r="K558" s="1"/>
      <c r="L558" s="1"/>
      <c r="M558" s="1"/>
      <c r="N558" s="1">
        <v>28.836565836298931</v>
      </c>
      <c r="O558" s="1">
        <v>28.374993363419168</v>
      </c>
      <c r="P558" s="1">
        <v>27.176655629139074</v>
      </c>
      <c r="Q558" s="1">
        <v>29.575170160631636</v>
      </c>
      <c r="R558" s="1">
        <v>26.843373493975903</v>
      </c>
      <c r="S558" s="1">
        <v>27.600257363454389</v>
      </c>
      <c r="T558" s="1">
        <v>26.73126988718542</v>
      </c>
      <c r="U558" s="1">
        <v>27.399687322342238</v>
      </c>
      <c r="V558" s="1">
        <v>30.979435825105782</v>
      </c>
      <c r="W558" s="1">
        <v>27.570165745856354</v>
      </c>
      <c r="X558" s="1">
        <v>28.097075007240079</v>
      </c>
      <c r="Y558" s="1">
        <v>29.613888083502466</v>
      </c>
    </row>
    <row r="559" spans="1:25" x14ac:dyDescent="0.25">
      <c r="A559" s="1" t="s">
        <v>82</v>
      </c>
      <c r="B559" s="1" t="s">
        <v>20</v>
      </c>
      <c r="C559" s="1"/>
      <c r="D559" s="1" t="s">
        <v>21</v>
      </c>
      <c r="E559" s="1"/>
      <c r="F559" s="1"/>
      <c r="G559" s="1"/>
      <c r="H559" s="1"/>
      <c r="I559" s="1"/>
      <c r="J559" s="1"/>
      <c r="K559" s="1"/>
      <c r="L559" s="1"/>
      <c r="M559" s="1">
        <v>423.2</v>
      </c>
      <c r="N559" s="1">
        <v>435.13656583629887</v>
      </c>
      <c r="O559" s="1">
        <v>437.57499336341914</v>
      </c>
      <c r="P559" s="1">
        <v>423.37665562913907</v>
      </c>
      <c r="Q559" s="1">
        <v>424.17517016063164</v>
      </c>
      <c r="R559" s="1">
        <v>412.24337349397581</v>
      </c>
      <c r="S559" s="1">
        <v>403.7002573634544</v>
      </c>
      <c r="T559" s="1">
        <v>406.73126988718542</v>
      </c>
      <c r="U559" s="1">
        <v>411.19968732234224</v>
      </c>
      <c r="V559" s="1">
        <v>413.47943582510572</v>
      </c>
      <c r="W559" s="1">
        <v>420.97016574585638</v>
      </c>
      <c r="X559" s="1">
        <v>438.69707500724007</v>
      </c>
      <c r="Y559" s="1">
        <v>439.71388808350241</v>
      </c>
    </row>
    <row r="560" spans="1:25" x14ac:dyDescent="0.25">
      <c r="A560" s="1" t="s">
        <v>83</v>
      </c>
      <c r="B560" s="1" t="s">
        <v>4</v>
      </c>
      <c r="C560" s="1"/>
      <c r="D560" s="1" t="s">
        <v>5</v>
      </c>
      <c r="E560" s="1"/>
      <c r="F560" s="1"/>
      <c r="G560" s="1"/>
      <c r="H560" s="1"/>
      <c r="I560" s="1"/>
      <c r="J560" s="1"/>
      <c r="K560" s="1"/>
      <c r="L560" s="1"/>
      <c r="M560" s="1"/>
      <c r="N560" s="1">
        <v>22.8</v>
      </c>
      <c r="O560" s="1">
        <v>21.9</v>
      </c>
      <c r="P560" s="1">
        <v>18.7</v>
      </c>
      <c r="Q560" s="1">
        <v>16.7</v>
      </c>
      <c r="R560" s="1">
        <v>18.899999999999999</v>
      </c>
      <c r="S560" s="1">
        <v>19.7</v>
      </c>
      <c r="T560" s="1">
        <v>18.7</v>
      </c>
      <c r="U560" s="1">
        <v>18.600000000000001</v>
      </c>
      <c r="V560" s="1">
        <v>18.100000000000001</v>
      </c>
      <c r="W560" s="1">
        <v>16.7</v>
      </c>
      <c r="X560" s="1">
        <v>17.100000000000001</v>
      </c>
      <c r="Y560" s="1">
        <v>19.2</v>
      </c>
    </row>
    <row r="561" spans="1:25" x14ac:dyDescent="0.25">
      <c r="A561" s="1" t="s">
        <v>83</v>
      </c>
      <c r="B561" s="1" t="s">
        <v>6</v>
      </c>
      <c r="C561" s="1"/>
      <c r="D561" s="1" t="s">
        <v>7</v>
      </c>
      <c r="E561" s="1"/>
      <c r="F561" s="1"/>
      <c r="G561" s="1"/>
      <c r="H561" s="1"/>
      <c r="I561" s="1"/>
      <c r="J561" s="1"/>
      <c r="K561" s="1"/>
      <c r="L561" s="1"/>
      <c r="M561" s="1"/>
      <c r="N561" s="1">
        <v>93.829616669317645</v>
      </c>
      <c r="O561" s="1">
        <v>92.847132498351996</v>
      </c>
      <c r="P561" s="1">
        <v>87.813707548829854</v>
      </c>
      <c r="Q561" s="1">
        <v>85.48684898101375</v>
      </c>
      <c r="R561" s="1">
        <v>83.797685022799044</v>
      </c>
      <c r="S561" s="1">
        <v>81.31281317108089</v>
      </c>
      <c r="T561" s="1">
        <v>79.158885383806521</v>
      </c>
      <c r="U561" s="1">
        <v>85.770152761457098</v>
      </c>
      <c r="V561" s="1">
        <v>89.182140512147086</v>
      </c>
      <c r="W561" s="1">
        <v>92.177743190661488</v>
      </c>
      <c r="X561" s="1">
        <v>98.214274738783033</v>
      </c>
      <c r="Y561" s="1">
        <v>95.098182938096699</v>
      </c>
    </row>
    <row r="562" spans="1:25" x14ac:dyDescent="0.25">
      <c r="A562" s="1" t="s">
        <v>83</v>
      </c>
      <c r="B562" s="1" t="s">
        <v>8</v>
      </c>
      <c r="C562" s="1"/>
      <c r="D562" s="1" t="s">
        <v>9</v>
      </c>
      <c r="E562" s="1"/>
      <c r="F562" s="1"/>
      <c r="G562" s="1"/>
      <c r="H562" s="1"/>
      <c r="I562" s="1"/>
      <c r="J562" s="1"/>
      <c r="K562" s="1"/>
      <c r="L562" s="1"/>
      <c r="M562" s="1"/>
      <c r="N562" s="1">
        <v>114.83111181803724</v>
      </c>
      <c r="O562" s="1">
        <v>117.39281476598549</v>
      </c>
      <c r="P562" s="1">
        <v>112.05544606721803</v>
      </c>
      <c r="Q562" s="1">
        <v>111.59555826511061</v>
      </c>
      <c r="R562" s="1">
        <v>107.25363030515607</v>
      </c>
      <c r="S562" s="1">
        <v>106.74294917680744</v>
      </c>
      <c r="T562" s="1">
        <v>109.99521556256572</v>
      </c>
      <c r="U562" s="1">
        <v>109.08531139835488</v>
      </c>
      <c r="V562" s="1">
        <v>114.75692711753118</v>
      </c>
      <c r="W562" s="1">
        <v>115.99708949416342</v>
      </c>
      <c r="X562" s="1">
        <v>126.13484941610326</v>
      </c>
      <c r="Y562" s="1">
        <v>128.99263935940868</v>
      </c>
    </row>
    <row r="563" spans="1:25" x14ac:dyDescent="0.25">
      <c r="A563" s="1" t="s">
        <v>83</v>
      </c>
      <c r="B563" s="1" t="s">
        <v>10</v>
      </c>
      <c r="C563" s="1"/>
      <c r="D563" s="1" t="s">
        <v>11</v>
      </c>
      <c r="E563" s="1"/>
      <c r="F563" s="1"/>
      <c r="G563" s="1"/>
      <c r="H563" s="1"/>
      <c r="I563" s="1"/>
      <c r="J563" s="1"/>
      <c r="K563" s="1"/>
      <c r="L563" s="1"/>
      <c r="M563" s="1"/>
      <c r="N563" s="1">
        <v>17.739271512645139</v>
      </c>
      <c r="O563" s="1">
        <v>18.560052735662492</v>
      </c>
      <c r="P563" s="1">
        <v>18.330846383952139</v>
      </c>
      <c r="Q563" s="1">
        <v>19.017592753875633</v>
      </c>
      <c r="R563" s="1">
        <v>20.448684672044898</v>
      </c>
      <c r="S563" s="1">
        <v>20.144237652111666</v>
      </c>
      <c r="T563" s="1">
        <v>20.945899053627755</v>
      </c>
      <c r="U563" s="1">
        <v>24.344535840188012</v>
      </c>
      <c r="V563" s="1">
        <v>23.260932370321733</v>
      </c>
      <c r="W563" s="1">
        <v>23.725167315175096</v>
      </c>
      <c r="X563" s="1">
        <v>25.350875845113709</v>
      </c>
      <c r="Y563" s="1">
        <v>25.109177702494613</v>
      </c>
    </row>
    <row r="564" spans="1:25" x14ac:dyDescent="0.25">
      <c r="A564" s="1" t="s">
        <v>83</v>
      </c>
      <c r="B564" s="1" t="s">
        <v>12</v>
      </c>
      <c r="C564" s="1"/>
      <c r="D564" s="1" t="s">
        <v>13</v>
      </c>
      <c r="E564" s="1"/>
      <c r="F564" s="1"/>
      <c r="G564" s="1"/>
      <c r="H564" s="1"/>
      <c r="I564" s="1"/>
      <c r="J564" s="1"/>
      <c r="K564" s="1"/>
      <c r="L564" s="1"/>
      <c r="M564" s="1"/>
      <c r="N564" s="1">
        <v>37.859638483965014</v>
      </c>
      <c r="O564" s="1">
        <v>40.217319587628864</v>
      </c>
      <c r="P564" s="1">
        <v>35.734186780960975</v>
      </c>
      <c r="Q564" s="1">
        <v>33.016490390083021</v>
      </c>
      <c r="R564" s="1">
        <v>34.367731923209568</v>
      </c>
      <c r="S564" s="1">
        <v>35.481034286365187</v>
      </c>
      <c r="T564" s="1">
        <v>32.341483329553185</v>
      </c>
      <c r="U564" s="1">
        <v>31.524678186246089</v>
      </c>
      <c r="V564" s="1">
        <v>32.93379990821478</v>
      </c>
      <c r="W564" s="1">
        <v>31.994495826753894</v>
      </c>
      <c r="X564" s="1">
        <v>32.204365742287564</v>
      </c>
      <c r="Y564" s="1">
        <v>32.641845469705395</v>
      </c>
    </row>
    <row r="565" spans="1:25" x14ac:dyDescent="0.25">
      <c r="A565" s="1" t="s">
        <v>83</v>
      </c>
      <c r="B565" s="1" t="s">
        <v>14</v>
      </c>
      <c r="C565" s="1"/>
      <c r="D565" s="1" t="s">
        <v>15</v>
      </c>
      <c r="E565" s="1"/>
      <c r="F565" s="1"/>
      <c r="G565" s="1"/>
      <c r="H565" s="1"/>
      <c r="I565" s="1"/>
      <c r="J565" s="1"/>
      <c r="K565" s="1"/>
      <c r="L565" s="1"/>
      <c r="M565" s="1"/>
      <c r="N565" s="1">
        <v>111.48571428571428</v>
      </c>
      <c r="O565" s="1">
        <v>115.36329896907216</v>
      </c>
      <c r="P565" s="1">
        <v>114.38565305662081</v>
      </c>
      <c r="Q565" s="1">
        <v>107.95695439554191</v>
      </c>
      <c r="R565" s="1">
        <v>108.69951718588342</v>
      </c>
      <c r="S565" s="1">
        <v>109.06463150700534</v>
      </c>
      <c r="T565" s="1">
        <v>108.42476752097981</v>
      </c>
      <c r="U565" s="1">
        <v>103.69200974138931</v>
      </c>
      <c r="V565" s="1">
        <v>103.88323772372648</v>
      </c>
      <c r="W565" s="1">
        <v>110.25727498308144</v>
      </c>
      <c r="X565" s="1">
        <v>115.58497605524001</v>
      </c>
      <c r="Y565" s="1">
        <v>116.62707059477488</v>
      </c>
    </row>
    <row r="566" spans="1:25" x14ac:dyDescent="0.25">
      <c r="A566" s="1" t="s">
        <v>83</v>
      </c>
      <c r="B566" s="1" t="s">
        <v>16</v>
      </c>
      <c r="C566" s="1"/>
      <c r="D566" s="1" t="s">
        <v>17</v>
      </c>
      <c r="E566" s="1"/>
      <c r="F566" s="1"/>
      <c r="G566" s="1"/>
      <c r="H566" s="1"/>
      <c r="I566" s="1"/>
      <c r="J566" s="1"/>
      <c r="K566" s="1"/>
      <c r="L566" s="1"/>
      <c r="M566" s="1"/>
      <c r="N566" s="1">
        <v>45.754647230320693</v>
      </c>
      <c r="O566" s="1">
        <v>49.61938144329897</v>
      </c>
      <c r="P566" s="1">
        <v>50.780160162418227</v>
      </c>
      <c r="Q566" s="1">
        <v>50.526555214375072</v>
      </c>
      <c r="R566" s="1">
        <v>53.232750890906999</v>
      </c>
      <c r="S566" s="1">
        <v>53.854334206629453</v>
      </c>
      <c r="T566" s="1">
        <v>54.433749149466998</v>
      </c>
      <c r="U566" s="1">
        <v>56.083312072364613</v>
      </c>
      <c r="V566" s="1">
        <v>53.282962368058747</v>
      </c>
      <c r="W566" s="1">
        <v>53.648229190164678</v>
      </c>
      <c r="X566" s="1">
        <v>56.710658202472437</v>
      </c>
      <c r="Y566" s="1">
        <v>56.63108393551974</v>
      </c>
    </row>
    <row r="567" spans="1:25" x14ac:dyDescent="0.25">
      <c r="A567" s="1" t="s">
        <v>83</v>
      </c>
      <c r="B567" s="1" t="s">
        <v>18</v>
      </c>
      <c r="C567" s="1"/>
      <c r="D567" s="1" t="s">
        <v>19</v>
      </c>
      <c r="E567" s="1"/>
      <c r="F567" s="1"/>
      <c r="G567" s="1"/>
      <c r="H567" s="1"/>
      <c r="I567" s="1"/>
      <c r="J567" s="1"/>
      <c r="K567" s="1"/>
      <c r="L567" s="1"/>
      <c r="M567" s="1"/>
      <c r="N567" s="1">
        <v>32.917348754448398</v>
      </c>
      <c r="O567" s="1">
        <v>32.547013538624903</v>
      </c>
      <c r="P567" s="1">
        <v>31.592825607064018</v>
      </c>
      <c r="Q567" s="1">
        <v>32.123141845902531</v>
      </c>
      <c r="R567" s="1">
        <v>33.254188848416923</v>
      </c>
      <c r="S567" s="1">
        <v>32.780669144981417</v>
      </c>
      <c r="T567" s="1">
        <v>32.429939253688168</v>
      </c>
      <c r="U567" s="1">
        <v>34.416230812961913</v>
      </c>
      <c r="V567" s="1">
        <v>32.9662341325811</v>
      </c>
      <c r="W567" s="1">
        <v>32.402209944751384</v>
      </c>
      <c r="X567" s="1">
        <v>33.956356791196065</v>
      </c>
      <c r="Y567" s="1">
        <v>37.546680197158601</v>
      </c>
    </row>
    <row r="568" spans="1:25" x14ac:dyDescent="0.25">
      <c r="A568" s="1" t="s">
        <v>83</v>
      </c>
      <c r="B568" s="1" t="s">
        <v>20</v>
      </c>
      <c r="C568" s="1"/>
      <c r="D568" s="1" t="s">
        <v>21</v>
      </c>
      <c r="E568" s="1"/>
      <c r="F568" s="1"/>
      <c r="G568" s="1"/>
      <c r="H568" s="1"/>
      <c r="I568" s="1"/>
      <c r="J568" s="1"/>
      <c r="K568" s="1"/>
      <c r="L568" s="1"/>
      <c r="M568" s="1">
        <v>455</v>
      </c>
      <c r="N568" s="1">
        <v>477.21734875444838</v>
      </c>
      <c r="O568" s="1">
        <v>488.44701353862484</v>
      </c>
      <c r="P568" s="1">
        <v>469.39282560706403</v>
      </c>
      <c r="Q568" s="1">
        <v>456.42314184590253</v>
      </c>
      <c r="R568" s="1">
        <v>459.95418884841695</v>
      </c>
      <c r="S568" s="1">
        <v>459.08066914498136</v>
      </c>
      <c r="T568" s="1">
        <v>456.42993925368819</v>
      </c>
      <c r="U568" s="1">
        <v>463.51623081296191</v>
      </c>
      <c r="V568" s="1">
        <v>468.36623413258116</v>
      </c>
      <c r="W568" s="1">
        <v>476.90220994475146</v>
      </c>
      <c r="X568" s="1">
        <v>505.25635679119608</v>
      </c>
      <c r="Y568" s="1">
        <v>511.84668019715855</v>
      </c>
    </row>
    <row r="569" spans="1:25" x14ac:dyDescent="0.25">
      <c r="A569" s="1" t="s">
        <v>84</v>
      </c>
      <c r="B569" s="1" t="s">
        <v>4</v>
      </c>
      <c r="C569" s="1"/>
      <c r="D569" s="1" t="s">
        <v>5</v>
      </c>
      <c r="E569" s="1"/>
      <c r="F569" s="1"/>
      <c r="G569" s="1"/>
      <c r="H569" s="1"/>
      <c r="I569" s="1"/>
      <c r="J569" s="1"/>
      <c r="K569" s="1"/>
      <c r="L569" s="1"/>
      <c r="M569" s="1"/>
      <c r="N569" s="1">
        <v>9.9</v>
      </c>
      <c r="O569" s="1">
        <v>11.5</v>
      </c>
      <c r="P569" s="1">
        <v>10</v>
      </c>
      <c r="Q569" s="1">
        <v>10.1</v>
      </c>
      <c r="R569" s="1">
        <v>10.8</v>
      </c>
      <c r="S569" s="1">
        <v>10.5</v>
      </c>
      <c r="T569" s="1">
        <v>10.6</v>
      </c>
      <c r="U569" s="1">
        <v>12.3</v>
      </c>
      <c r="V569" s="1">
        <v>10.8</v>
      </c>
      <c r="W569" s="1">
        <v>8.6999999999999993</v>
      </c>
      <c r="X569" s="1">
        <v>9</v>
      </c>
      <c r="Y569" s="1">
        <v>10.5</v>
      </c>
    </row>
    <row r="570" spans="1:25" x14ac:dyDescent="0.25">
      <c r="A570" s="1" t="s">
        <v>84</v>
      </c>
      <c r="B570" s="1" t="s">
        <v>6</v>
      </c>
      <c r="C570" s="1"/>
      <c r="D570" s="1" t="s">
        <v>7</v>
      </c>
      <c r="E570" s="1"/>
      <c r="F570" s="1"/>
      <c r="G570" s="1"/>
      <c r="H570" s="1"/>
      <c r="I570" s="1"/>
      <c r="J570" s="1"/>
      <c r="K570" s="1"/>
      <c r="L570" s="1"/>
      <c r="M570" s="1"/>
      <c r="N570" s="1">
        <v>40.475520916176237</v>
      </c>
      <c r="O570" s="1">
        <v>40.677752142386282</v>
      </c>
      <c r="P570" s="1">
        <v>34.036829139538973</v>
      </c>
      <c r="Q570" s="1">
        <v>34.775404981710494</v>
      </c>
      <c r="R570" s="1">
        <v>35.714977200982119</v>
      </c>
      <c r="S570" s="1">
        <v>35.878883321403009</v>
      </c>
      <c r="T570" s="1">
        <v>35.902663862600775</v>
      </c>
      <c r="U570" s="1">
        <v>36.821151586368977</v>
      </c>
      <c r="V570" s="1">
        <v>37.415495732107686</v>
      </c>
      <c r="W570" s="1">
        <v>37.925291828793775</v>
      </c>
      <c r="X570" s="1">
        <v>39.674677320221271</v>
      </c>
      <c r="Y570" s="1">
        <v>39.036218047428392</v>
      </c>
    </row>
    <row r="571" spans="1:25" x14ac:dyDescent="0.25">
      <c r="A571" s="1" t="s">
        <v>84</v>
      </c>
      <c r="B571" s="1" t="s">
        <v>8</v>
      </c>
      <c r="C571" s="1"/>
      <c r="D571" s="1" t="s">
        <v>9</v>
      </c>
      <c r="E571" s="1"/>
      <c r="F571" s="1"/>
      <c r="G571" s="1"/>
      <c r="H571" s="1"/>
      <c r="I571" s="1"/>
      <c r="J571" s="1"/>
      <c r="K571" s="1"/>
      <c r="L571" s="1"/>
      <c r="M571" s="1"/>
      <c r="N571" s="1">
        <v>48.57224431366312</v>
      </c>
      <c r="O571" s="1">
        <v>49.790804218853012</v>
      </c>
      <c r="P571" s="1">
        <v>44.658085518212211</v>
      </c>
      <c r="Q571" s="1">
        <v>42.688381815014814</v>
      </c>
      <c r="R571" s="1">
        <v>42.769694843914408</v>
      </c>
      <c r="S571" s="1">
        <v>42.832569792412315</v>
      </c>
      <c r="T571" s="1">
        <v>42.39728356116369</v>
      </c>
      <c r="U571" s="1">
        <v>40.327732079905992</v>
      </c>
      <c r="V571" s="1">
        <v>38.525607353906757</v>
      </c>
      <c r="W571" s="1">
        <v>42.91330739299611</v>
      </c>
      <c r="X571" s="1">
        <v>42.884572833435769</v>
      </c>
      <c r="Y571" s="1">
        <v>43.256883276870958</v>
      </c>
    </row>
    <row r="572" spans="1:25" x14ac:dyDescent="0.25">
      <c r="A572" s="1" t="s">
        <v>84</v>
      </c>
      <c r="B572" s="1" t="s">
        <v>10</v>
      </c>
      <c r="C572" s="1"/>
      <c r="D572" s="1" t="s">
        <v>11</v>
      </c>
      <c r="E572" s="1"/>
      <c r="F572" s="1"/>
      <c r="G572" s="1"/>
      <c r="H572" s="1"/>
      <c r="I572" s="1"/>
      <c r="J572" s="1"/>
      <c r="K572" s="1"/>
      <c r="L572" s="1"/>
      <c r="M572" s="1"/>
      <c r="N572" s="1">
        <v>7.6522347701606481</v>
      </c>
      <c r="O572" s="1">
        <v>8.131443638760711</v>
      </c>
      <c r="P572" s="1">
        <v>7.1050853422488114</v>
      </c>
      <c r="Q572" s="1">
        <v>7.7362132032746906</v>
      </c>
      <c r="R572" s="1">
        <v>8.7153279551034721</v>
      </c>
      <c r="S572" s="1">
        <v>8.888546886184681</v>
      </c>
      <c r="T572" s="1">
        <v>9.5000525762355412</v>
      </c>
      <c r="U572" s="1">
        <v>10.451116333725029</v>
      </c>
      <c r="V572" s="1">
        <v>9.7588969139855557</v>
      </c>
      <c r="W572" s="1">
        <v>9.7614007782101151</v>
      </c>
      <c r="X572" s="1">
        <v>10.240749846342965</v>
      </c>
      <c r="Y572" s="1">
        <v>10.306898675700646</v>
      </c>
    </row>
    <row r="573" spans="1:25" x14ac:dyDescent="0.25">
      <c r="A573" s="1" t="s">
        <v>84</v>
      </c>
      <c r="B573" s="1" t="s">
        <v>12</v>
      </c>
      <c r="C573" s="1"/>
      <c r="D573" s="1" t="s">
        <v>13</v>
      </c>
      <c r="E573" s="1"/>
      <c r="F573" s="1"/>
      <c r="G573" s="1"/>
      <c r="H573" s="1"/>
      <c r="I573" s="1"/>
      <c r="J573" s="1"/>
      <c r="K573" s="1"/>
      <c r="L573" s="1"/>
      <c r="M573" s="1"/>
      <c r="N573" s="1">
        <v>17.367696793002917</v>
      </c>
      <c r="O573" s="1">
        <v>19.167903780068727</v>
      </c>
      <c r="P573" s="1">
        <v>17.022208436724569</v>
      </c>
      <c r="Q573" s="1">
        <v>15.120345729557604</v>
      </c>
      <c r="R573" s="1">
        <v>15.214243016438672</v>
      </c>
      <c r="S573" s="1">
        <v>15.254698712837452</v>
      </c>
      <c r="T573" s="1">
        <v>14.828702653662962</v>
      </c>
      <c r="U573" s="1">
        <v>14.831265220920795</v>
      </c>
      <c r="V573" s="1">
        <v>15.869206057824689</v>
      </c>
      <c r="W573" s="1">
        <v>15.18881118881119</v>
      </c>
      <c r="X573" s="1">
        <v>14.913219734937076</v>
      </c>
      <c r="Y573" s="1">
        <v>14.917909949972206</v>
      </c>
    </row>
    <row r="574" spans="1:25" x14ac:dyDescent="0.25">
      <c r="A574" s="1" t="s">
        <v>84</v>
      </c>
      <c r="B574" s="1" t="s">
        <v>14</v>
      </c>
      <c r="C574" s="1"/>
      <c r="D574" s="1" t="s">
        <v>15</v>
      </c>
      <c r="E574" s="1"/>
      <c r="F574" s="1"/>
      <c r="G574" s="1"/>
      <c r="H574" s="1"/>
      <c r="I574" s="1"/>
      <c r="J574" s="1"/>
      <c r="K574" s="1"/>
      <c r="L574" s="1"/>
      <c r="M574" s="1"/>
      <c r="N574" s="1">
        <v>51.142857142857139</v>
      </c>
      <c r="O574" s="1">
        <v>54.98309278350515</v>
      </c>
      <c r="P574" s="1">
        <v>54.488337468982635</v>
      </c>
      <c r="Q574" s="1">
        <v>49.440338905947918</v>
      </c>
      <c r="R574" s="1">
        <v>48.12016323715369</v>
      </c>
      <c r="S574" s="1">
        <v>46.891194896913085</v>
      </c>
      <c r="T574" s="1">
        <v>49.713200272170567</v>
      </c>
      <c r="U574" s="1">
        <v>48.783486025745106</v>
      </c>
      <c r="V574" s="1">
        <v>50.056310234052312</v>
      </c>
      <c r="W574" s="1">
        <v>52.342657342657347</v>
      </c>
      <c r="X574" s="1">
        <v>53.525169840739508</v>
      </c>
      <c r="Y574" s="1">
        <v>53.30066703724291</v>
      </c>
    </row>
    <row r="575" spans="1:25" x14ac:dyDescent="0.25">
      <c r="A575" s="1" t="s">
        <v>84</v>
      </c>
      <c r="B575" s="1" t="s">
        <v>16</v>
      </c>
      <c r="C575" s="1"/>
      <c r="D575" s="1" t="s">
        <v>17</v>
      </c>
      <c r="E575" s="1"/>
      <c r="F575" s="1"/>
      <c r="G575" s="1"/>
      <c r="H575" s="1"/>
      <c r="I575" s="1"/>
      <c r="J575" s="1"/>
      <c r="K575" s="1"/>
      <c r="L575" s="1"/>
      <c r="M575" s="1"/>
      <c r="N575" s="1">
        <v>20.989446064139941</v>
      </c>
      <c r="O575" s="1">
        <v>23.649003436426117</v>
      </c>
      <c r="P575" s="1">
        <v>24.189454094292802</v>
      </c>
      <c r="Q575" s="1">
        <v>23.139315364494486</v>
      </c>
      <c r="R575" s="1">
        <v>23.565593746407632</v>
      </c>
      <c r="S575" s="1">
        <v>23.154106390249456</v>
      </c>
      <c r="T575" s="1">
        <v>24.958097074166478</v>
      </c>
      <c r="U575" s="1">
        <v>26.385248753334107</v>
      </c>
      <c r="V575" s="1">
        <v>25.674483708122992</v>
      </c>
      <c r="W575" s="1">
        <v>25.46853146853147</v>
      </c>
      <c r="X575" s="1">
        <v>26.261610424323422</v>
      </c>
      <c r="Y575" s="1">
        <v>25.881423012784882</v>
      </c>
    </row>
    <row r="576" spans="1:25" x14ac:dyDescent="0.25">
      <c r="A576" s="1" t="s">
        <v>84</v>
      </c>
      <c r="B576" s="1" t="s">
        <v>18</v>
      </c>
      <c r="C576" s="1"/>
      <c r="D576" s="1" t="s">
        <v>19</v>
      </c>
      <c r="E576" s="1"/>
      <c r="F576" s="1"/>
      <c r="G576" s="1"/>
      <c r="H576" s="1"/>
      <c r="I576" s="1"/>
      <c r="J576" s="1"/>
      <c r="K576" s="1"/>
      <c r="L576" s="1"/>
      <c r="M576" s="1"/>
      <c r="N576" s="1">
        <v>16.07413256227758</v>
      </c>
      <c r="O576" s="1">
        <v>16.786116272896205</v>
      </c>
      <c r="P576" s="1">
        <v>12.398289183222959</v>
      </c>
      <c r="Q576" s="1">
        <v>13.076994282602776</v>
      </c>
      <c r="R576" s="1">
        <v>14.263939478845614</v>
      </c>
      <c r="S576" s="1">
        <v>14.275607663711753</v>
      </c>
      <c r="T576" s="1">
        <v>13.716459357824704</v>
      </c>
      <c r="U576" s="1">
        <v>13.141614553723706</v>
      </c>
      <c r="V576" s="1">
        <v>15.91537376586742</v>
      </c>
      <c r="W576" s="1">
        <v>13.83547542890375</v>
      </c>
      <c r="X576" s="1">
        <v>13.198754706052707</v>
      </c>
      <c r="Y576" s="1">
        <v>14.878950420411714</v>
      </c>
    </row>
    <row r="577" spans="1:25" x14ac:dyDescent="0.25">
      <c r="A577" s="1" t="s">
        <v>84</v>
      </c>
      <c r="B577" s="1" t="s">
        <v>20</v>
      </c>
      <c r="C577" s="1"/>
      <c r="D577" s="1" t="s">
        <v>21</v>
      </c>
      <c r="E577" s="1"/>
      <c r="F577" s="1"/>
      <c r="G577" s="1"/>
      <c r="H577" s="1"/>
      <c r="I577" s="1"/>
      <c r="J577" s="1"/>
      <c r="K577" s="1"/>
      <c r="L577" s="1"/>
      <c r="M577" s="1">
        <v>199.2</v>
      </c>
      <c r="N577" s="1">
        <v>212.17413256227758</v>
      </c>
      <c r="O577" s="1">
        <v>224.68611627289621</v>
      </c>
      <c r="P577" s="1">
        <v>203.898289183223</v>
      </c>
      <c r="Q577" s="1">
        <v>196.07699428260278</v>
      </c>
      <c r="R577" s="1">
        <v>199.16393947884563</v>
      </c>
      <c r="S577" s="1">
        <v>197.67560766371176</v>
      </c>
      <c r="T577" s="1">
        <v>201.61645935782474</v>
      </c>
      <c r="U577" s="1">
        <v>203.04161455372375</v>
      </c>
      <c r="V577" s="1">
        <v>204.01537376586739</v>
      </c>
      <c r="W577" s="1">
        <v>206.13547542890376</v>
      </c>
      <c r="X577" s="1">
        <v>209.69875470605271</v>
      </c>
      <c r="Y577" s="1">
        <v>212.07895042041173</v>
      </c>
    </row>
    <row r="578" spans="1:25" x14ac:dyDescent="0.25">
      <c r="A578" s="1" t="s">
        <v>85</v>
      </c>
      <c r="B578" s="1" t="s">
        <v>4</v>
      </c>
      <c r="C578" s="1"/>
      <c r="D578" s="1" t="s">
        <v>5</v>
      </c>
      <c r="E578" s="1"/>
      <c r="F578" s="1"/>
      <c r="G578" s="1"/>
      <c r="H578" s="1"/>
      <c r="I578" s="1"/>
      <c r="J578" s="1"/>
      <c r="K578" s="1"/>
      <c r="L578" s="1"/>
      <c r="M578" s="1"/>
      <c r="N578" s="1">
        <v>2.7</v>
      </c>
      <c r="O578" s="1">
        <v>2.9</v>
      </c>
      <c r="P578" s="1">
        <v>3</v>
      </c>
      <c r="Q578" s="1">
        <v>3</v>
      </c>
      <c r="R578" s="1">
        <v>2.8</v>
      </c>
      <c r="S578" s="1">
        <v>4</v>
      </c>
      <c r="T578" s="1">
        <v>4.2</v>
      </c>
      <c r="U578" s="1">
        <v>3.9</v>
      </c>
      <c r="V578" s="1">
        <v>2.7</v>
      </c>
      <c r="W578" s="1">
        <v>2.2999999999999998</v>
      </c>
      <c r="X578" s="1">
        <v>1.6</v>
      </c>
      <c r="Y578" s="1"/>
    </row>
    <row r="579" spans="1:25" x14ac:dyDescent="0.25">
      <c r="A579" s="1" t="s">
        <v>85</v>
      </c>
      <c r="B579" s="1" t="s">
        <v>6</v>
      </c>
      <c r="C579" s="1"/>
      <c r="D579" s="1" t="s">
        <v>7</v>
      </c>
      <c r="E579" s="1"/>
      <c r="F579" s="1"/>
      <c r="G579" s="1"/>
      <c r="H579" s="1"/>
      <c r="I579" s="1"/>
      <c r="J579" s="1"/>
      <c r="K579" s="1"/>
      <c r="L579" s="1"/>
      <c r="M579" s="1"/>
      <c r="N579" s="1">
        <v>133.51655485825577</v>
      </c>
      <c r="O579" s="1">
        <v>133.03037587412587</v>
      </c>
      <c r="P579" s="1">
        <v>130.08831504196257</v>
      </c>
      <c r="Q579" s="1">
        <v>134.96062080899847</v>
      </c>
      <c r="R579" s="1">
        <v>131.0419655588461</v>
      </c>
      <c r="S579" s="1">
        <v>132.57141622555906</v>
      </c>
      <c r="T579" s="1">
        <v>132.2512015379686</v>
      </c>
      <c r="U579" s="1">
        <v>137.61382507903053</v>
      </c>
      <c r="V579" s="1">
        <v>138.9035074861271</v>
      </c>
      <c r="W579" s="1">
        <v>142.03425724073497</v>
      </c>
      <c r="X579" s="1">
        <v>142.44534606205249</v>
      </c>
      <c r="Y579" s="1">
        <v>140.86067981535879</v>
      </c>
    </row>
    <row r="580" spans="1:25" x14ac:dyDescent="0.25">
      <c r="A580" s="1" t="s">
        <v>85</v>
      </c>
      <c r="B580" s="1" t="s">
        <v>8</v>
      </c>
      <c r="C580" s="1"/>
      <c r="D580" s="1" t="s">
        <v>9</v>
      </c>
      <c r="E580" s="1"/>
      <c r="F580" s="1"/>
      <c r="G580" s="1"/>
      <c r="H580" s="1"/>
      <c r="I580" s="1"/>
      <c r="J580" s="1"/>
      <c r="K580" s="1"/>
      <c r="L580" s="1"/>
      <c r="M580" s="1"/>
      <c r="N580" s="1">
        <v>375.50785544254489</v>
      </c>
      <c r="O580" s="1">
        <v>381.45970279720279</v>
      </c>
      <c r="P580" s="1">
        <v>381.10331396599952</v>
      </c>
      <c r="Q580" s="1">
        <v>391.69487345879298</v>
      </c>
      <c r="R580" s="1">
        <v>400.60966326642534</v>
      </c>
      <c r="S580" s="1">
        <v>407.77842713622118</v>
      </c>
      <c r="T580" s="1">
        <v>418.09311118231335</v>
      </c>
      <c r="U580" s="1">
        <v>429.11159114857747</v>
      </c>
      <c r="V580" s="1">
        <v>435.99864935608838</v>
      </c>
      <c r="W580" s="1">
        <v>446.36275303643725</v>
      </c>
      <c r="X580" s="1">
        <v>462.21408114558477</v>
      </c>
      <c r="Y580" s="1">
        <v>472.7707511540076</v>
      </c>
    </row>
    <row r="581" spans="1:25" x14ac:dyDescent="0.25">
      <c r="A581" s="1" t="s">
        <v>85</v>
      </c>
      <c r="B581" s="1" t="s">
        <v>10</v>
      </c>
      <c r="C581" s="1"/>
      <c r="D581" s="1" t="s">
        <v>11</v>
      </c>
      <c r="E581" s="1"/>
      <c r="F581" s="1"/>
      <c r="G581" s="1"/>
      <c r="H581" s="1"/>
      <c r="I581" s="1"/>
      <c r="J581" s="1"/>
      <c r="K581" s="1"/>
      <c r="L581" s="1"/>
      <c r="M581" s="1"/>
      <c r="N581" s="1">
        <v>35.775589699199308</v>
      </c>
      <c r="O581" s="1">
        <v>35.309921328671329</v>
      </c>
      <c r="P581" s="1">
        <v>36.608370992037869</v>
      </c>
      <c r="Q581" s="1">
        <v>34.944505732208519</v>
      </c>
      <c r="R581" s="1">
        <v>35.04837117472853</v>
      </c>
      <c r="S581" s="1">
        <v>37.750156638219728</v>
      </c>
      <c r="T581" s="1">
        <v>38.255687279718039</v>
      </c>
      <c r="U581" s="1">
        <v>41.374583772391986</v>
      </c>
      <c r="V581" s="1">
        <v>42.797843157784534</v>
      </c>
      <c r="W581" s="1">
        <v>43.602989722827779</v>
      </c>
      <c r="X581" s="1">
        <v>43.540572792362774</v>
      </c>
      <c r="Y581" s="1">
        <v>41.468569030633653</v>
      </c>
    </row>
    <row r="582" spans="1:25" x14ac:dyDescent="0.25">
      <c r="A582" s="1" t="s">
        <v>85</v>
      </c>
      <c r="B582" s="1" t="s">
        <v>12</v>
      </c>
      <c r="C582" s="1"/>
      <c r="D582" s="1" t="s">
        <v>13</v>
      </c>
      <c r="E582" s="1"/>
      <c r="F582" s="1"/>
      <c r="G582" s="1"/>
      <c r="H582" s="1"/>
      <c r="I582" s="1"/>
      <c r="J582" s="1"/>
      <c r="K582" s="1"/>
      <c r="L582" s="1"/>
      <c r="M582" s="1"/>
      <c r="N582" s="1">
        <v>51.951477146042365</v>
      </c>
      <c r="O582" s="1">
        <v>54.071655376799328</v>
      </c>
      <c r="P582" s="1">
        <v>55.238000420668847</v>
      </c>
      <c r="Q582" s="1">
        <v>55.993981259831749</v>
      </c>
      <c r="R582" s="1">
        <v>57.238358310626694</v>
      </c>
      <c r="S582" s="1">
        <v>61.2947765720833</v>
      </c>
      <c r="T582" s="1">
        <v>63.45693421052632</v>
      </c>
      <c r="U582" s="1">
        <v>64.50791157649796</v>
      </c>
      <c r="V582" s="1">
        <v>66.742146563726109</v>
      </c>
      <c r="W582" s="1">
        <v>69.650027800086491</v>
      </c>
      <c r="X582" s="1">
        <v>75.862032248250685</v>
      </c>
      <c r="Y582" s="1">
        <v>76.118823529411756</v>
      </c>
    </row>
    <row r="583" spans="1:25" x14ac:dyDescent="0.25">
      <c r="A583" s="1" t="s">
        <v>85</v>
      </c>
      <c r="B583" s="1" t="s">
        <v>14</v>
      </c>
      <c r="C583" s="1"/>
      <c r="D583" s="1" t="s">
        <v>15</v>
      </c>
      <c r="E583" s="1"/>
      <c r="F583" s="1"/>
      <c r="G583" s="1"/>
      <c r="H583" s="1"/>
      <c r="I583" s="1"/>
      <c r="J583" s="1"/>
      <c r="K583" s="1"/>
      <c r="L583" s="1"/>
      <c r="M583" s="1"/>
      <c r="N583" s="1">
        <v>143.33132664437011</v>
      </c>
      <c r="O583" s="1">
        <v>143.06589048828678</v>
      </c>
      <c r="P583" s="1">
        <v>144.7725864123957</v>
      </c>
      <c r="Q583" s="1">
        <v>148.08464537309348</v>
      </c>
      <c r="R583" s="1">
        <v>145.74912125340597</v>
      </c>
      <c r="S583" s="1">
        <v>150.33874098537441</v>
      </c>
      <c r="T583" s="1">
        <v>153.52344736842105</v>
      </c>
      <c r="U583" s="1">
        <v>151.28565057203801</v>
      </c>
      <c r="V583" s="1">
        <v>153.46225794203264</v>
      </c>
      <c r="W583" s="1">
        <v>157.60193982825723</v>
      </c>
      <c r="X583" s="1">
        <v>156.506997261941</v>
      </c>
      <c r="Y583" s="1">
        <v>157.64253393665157</v>
      </c>
    </row>
    <row r="584" spans="1:25" x14ac:dyDescent="0.25">
      <c r="A584" s="1" t="s">
        <v>85</v>
      </c>
      <c r="B584" s="1" t="s">
        <v>16</v>
      </c>
      <c r="C584" s="1"/>
      <c r="D584" s="1" t="s">
        <v>17</v>
      </c>
      <c r="E584" s="1"/>
      <c r="F584" s="1"/>
      <c r="G584" s="1"/>
      <c r="H584" s="1"/>
      <c r="I584" s="1"/>
      <c r="J584" s="1"/>
      <c r="K584" s="1"/>
      <c r="L584" s="1"/>
      <c r="M584" s="1"/>
      <c r="N584" s="1">
        <v>97.917196209587516</v>
      </c>
      <c r="O584" s="1">
        <v>98.162454134913929</v>
      </c>
      <c r="P584" s="1">
        <v>101.3894131669354</v>
      </c>
      <c r="Q584" s="1">
        <v>103.12137336707477</v>
      </c>
      <c r="R584" s="1">
        <v>104.91252043596729</v>
      </c>
      <c r="S584" s="1">
        <v>109.26648244254228</v>
      </c>
      <c r="T584" s="1">
        <v>111.31961842105262</v>
      </c>
      <c r="U584" s="1">
        <v>113.90643785146402</v>
      </c>
      <c r="V584" s="1">
        <v>115.99559549424124</v>
      </c>
      <c r="W584" s="1">
        <v>119.64803237165627</v>
      </c>
      <c r="X584" s="1">
        <v>120.13097048980835</v>
      </c>
      <c r="Y584" s="1">
        <v>121.73864253393666</v>
      </c>
    </row>
    <row r="585" spans="1:25" x14ac:dyDescent="0.25">
      <c r="A585" s="1" t="s">
        <v>85</v>
      </c>
      <c r="B585" s="1" t="s">
        <v>18</v>
      </c>
      <c r="C585" s="1"/>
      <c r="D585" s="1" t="s">
        <v>19</v>
      </c>
      <c r="E585" s="1"/>
      <c r="F585" s="1"/>
      <c r="G585" s="1"/>
      <c r="H585" s="1"/>
      <c r="I585" s="1"/>
      <c r="J585" s="1"/>
      <c r="K585" s="1"/>
      <c r="L585" s="1"/>
      <c r="M585" s="1"/>
      <c r="N585" s="1">
        <v>63.987683240139042</v>
      </c>
      <c r="O585" s="1">
        <v>65.670104633781762</v>
      </c>
      <c r="P585" s="1">
        <v>67.401451998633419</v>
      </c>
      <c r="Q585" s="1">
        <v>66.09652406417112</v>
      </c>
      <c r="R585" s="1">
        <v>66.524952935136056</v>
      </c>
      <c r="S585" s="1">
        <v>71.311169375983226</v>
      </c>
      <c r="T585" s="1">
        <v>73.571256516268207</v>
      </c>
      <c r="U585" s="1">
        <v>71.238926899531862</v>
      </c>
      <c r="V585" s="1">
        <v>73.444781575580336</v>
      </c>
      <c r="W585" s="1">
        <v>77.360585260115613</v>
      </c>
      <c r="X585" s="1">
        <v>80.81516342203966</v>
      </c>
      <c r="Y585" s="1">
        <v>91.011560898002472</v>
      </c>
    </row>
    <row r="586" spans="1:25" x14ac:dyDescent="0.25">
      <c r="A586" s="1" t="s">
        <v>85</v>
      </c>
      <c r="B586" s="1" t="s">
        <v>20</v>
      </c>
      <c r="C586" s="1"/>
      <c r="D586" s="1" t="s">
        <v>21</v>
      </c>
      <c r="E586" s="1">
        <v>696.7</v>
      </c>
      <c r="F586" s="1">
        <v>775.8</v>
      </c>
      <c r="G586" s="1">
        <v>824.9</v>
      </c>
      <c r="H586" s="1">
        <v>822.5</v>
      </c>
      <c r="I586" s="1">
        <v>823.80000000000007</v>
      </c>
      <c r="J586" s="1">
        <v>817.09999999999991</v>
      </c>
      <c r="K586" s="1">
        <v>826.5</v>
      </c>
      <c r="L586" s="1">
        <v>841.5</v>
      </c>
      <c r="M586" s="1">
        <v>860.3</v>
      </c>
      <c r="N586" s="1">
        <v>904.68768324013888</v>
      </c>
      <c r="O586" s="1">
        <v>913.67010463378165</v>
      </c>
      <c r="P586" s="1">
        <v>919.60145199863325</v>
      </c>
      <c r="Q586" s="1">
        <v>937.89652406417122</v>
      </c>
      <c r="R586" s="1">
        <v>943.92495293513605</v>
      </c>
      <c r="S586" s="1">
        <v>974.31116937598324</v>
      </c>
      <c r="T586" s="1">
        <v>994.67125651626816</v>
      </c>
      <c r="U586" s="1">
        <v>1012.9389268995318</v>
      </c>
      <c r="V586" s="1">
        <v>1030.0447815755804</v>
      </c>
      <c r="W586" s="1">
        <v>1058.5605852601157</v>
      </c>
      <c r="X586" s="1">
        <v>1083.1151634220398</v>
      </c>
      <c r="Y586" s="1">
        <v>1101.6115608980026</v>
      </c>
    </row>
    <row r="587" spans="1:25" x14ac:dyDescent="0.25">
      <c r="A587" s="1" t="s">
        <v>86</v>
      </c>
      <c r="B587" s="1" t="s">
        <v>4</v>
      </c>
      <c r="C587" s="1"/>
      <c r="D587" s="1" t="s">
        <v>5</v>
      </c>
      <c r="E587" s="1"/>
      <c r="F587" s="1"/>
      <c r="G587" s="1"/>
      <c r="H587" s="1"/>
      <c r="I587" s="1"/>
      <c r="J587" s="1"/>
      <c r="K587" s="1"/>
      <c r="L587" s="1"/>
      <c r="M587" s="1"/>
      <c r="N587" s="1">
        <v>15.8</v>
      </c>
      <c r="O587" s="1">
        <v>16.899999999999999</v>
      </c>
      <c r="P587" s="1">
        <v>14.9</v>
      </c>
      <c r="Q587" s="1">
        <v>16.5</v>
      </c>
      <c r="R587" s="1">
        <v>16.899999999999999</v>
      </c>
      <c r="S587" s="1">
        <v>15.3</v>
      </c>
      <c r="T587" s="1">
        <v>14.8</v>
      </c>
      <c r="U587" s="1">
        <v>15.6</v>
      </c>
      <c r="V587" s="1">
        <v>15.6</v>
      </c>
      <c r="W587" s="1">
        <v>14.7</v>
      </c>
      <c r="X587" s="1">
        <v>14.1</v>
      </c>
      <c r="Y587" s="1">
        <v>12.2</v>
      </c>
    </row>
    <row r="588" spans="1:25" x14ac:dyDescent="0.25">
      <c r="A588" s="1" t="s">
        <v>86</v>
      </c>
      <c r="B588" s="1" t="s">
        <v>6</v>
      </c>
      <c r="C588" s="1"/>
      <c r="D588" s="1" t="s">
        <v>7</v>
      </c>
      <c r="E588" s="1"/>
      <c r="F588" s="1"/>
      <c r="G588" s="1"/>
      <c r="H588" s="1"/>
      <c r="I588" s="1"/>
      <c r="J588" s="1"/>
      <c r="K588" s="1"/>
      <c r="L588" s="1"/>
      <c r="M588" s="1"/>
      <c r="N588" s="1">
        <v>82.413979658082653</v>
      </c>
      <c r="O588" s="1">
        <v>82.651660839160826</v>
      </c>
      <c r="P588" s="1">
        <v>83.79457714654616</v>
      </c>
      <c r="Q588" s="1">
        <v>81.358392818516123</v>
      </c>
      <c r="R588" s="1">
        <v>77.715739826697373</v>
      </c>
      <c r="S588" s="1">
        <v>78.744992978286703</v>
      </c>
      <c r="T588" s="1">
        <v>81.20687813734915</v>
      </c>
      <c r="U588" s="1">
        <v>80.351696522655402</v>
      </c>
      <c r="V588" s="1">
        <v>80.532949429379116</v>
      </c>
      <c r="W588" s="1">
        <v>80.806602304578021</v>
      </c>
      <c r="X588" s="1">
        <v>82.827830237625804</v>
      </c>
      <c r="Y588" s="1">
        <v>81.04710449013848</v>
      </c>
    </row>
    <row r="589" spans="1:25" x14ac:dyDescent="0.25">
      <c r="A589" s="1" t="s">
        <v>86</v>
      </c>
      <c r="B589" s="1" t="s">
        <v>8</v>
      </c>
      <c r="C589" s="1"/>
      <c r="D589" s="1" t="s">
        <v>9</v>
      </c>
      <c r="E589" s="1"/>
      <c r="F589" s="1"/>
      <c r="G589" s="1"/>
      <c r="H589" s="1"/>
      <c r="I589" s="1"/>
      <c r="J589" s="1"/>
      <c r="K589" s="1"/>
      <c r="L589" s="1"/>
      <c r="M589" s="1"/>
      <c r="N589" s="1">
        <v>152.60330015148236</v>
      </c>
      <c r="O589" s="1">
        <v>156.2103146853147</v>
      </c>
      <c r="P589" s="1">
        <v>154.72465031202927</v>
      </c>
      <c r="Q589" s="1">
        <v>160.07598961713174</v>
      </c>
      <c r="R589" s="1">
        <v>160.89847537567181</v>
      </c>
      <c r="S589" s="1">
        <v>163.5321054337258</v>
      </c>
      <c r="T589" s="1">
        <v>163.80278756808713</v>
      </c>
      <c r="U589" s="1">
        <v>167.08998946259223</v>
      </c>
      <c r="V589" s="1">
        <v>169.35387917495552</v>
      </c>
      <c r="W589" s="1">
        <v>174.28663967611334</v>
      </c>
      <c r="X589" s="1">
        <v>179.95459167790807</v>
      </c>
      <c r="Y589" s="1">
        <v>176.6930969366345</v>
      </c>
    </row>
    <row r="590" spans="1:25" x14ac:dyDescent="0.25">
      <c r="A590" s="1" t="s">
        <v>86</v>
      </c>
      <c r="B590" s="1" t="s">
        <v>10</v>
      </c>
      <c r="C590" s="1"/>
      <c r="D590" s="1" t="s">
        <v>11</v>
      </c>
      <c r="E590" s="1"/>
      <c r="F590" s="1"/>
      <c r="G590" s="1"/>
      <c r="H590" s="1"/>
      <c r="I590" s="1"/>
      <c r="J590" s="1"/>
      <c r="K590" s="1"/>
      <c r="L590" s="1"/>
      <c r="M590" s="1"/>
      <c r="N590" s="1">
        <v>22.082720190434973</v>
      </c>
      <c r="O590" s="1">
        <v>21.938024475524475</v>
      </c>
      <c r="P590" s="1">
        <v>23.580772541424576</v>
      </c>
      <c r="Q590" s="1">
        <v>21.065617564352156</v>
      </c>
      <c r="R590" s="1">
        <v>20.785784797630797</v>
      </c>
      <c r="S590" s="1">
        <v>22.422901587987468</v>
      </c>
      <c r="T590" s="1">
        <v>23.490334294563706</v>
      </c>
      <c r="U590" s="1">
        <v>24.158314014752367</v>
      </c>
      <c r="V590" s="1">
        <v>24.813171395665378</v>
      </c>
      <c r="W590" s="1">
        <v>24.806758019308628</v>
      </c>
      <c r="X590" s="1">
        <v>25.31757808446612</v>
      </c>
      <c r="Y590" s="1">
        <v>23.859798573227021</v>
      </c>
    </row>
    <row r="591" spans="1:25" x14ac:dyDescent="0.25">
      <c r="A591" s="1" t="s">
        <v>86</v>
      </c>
      <c r="B591" s="1" t="s">
        <v>12</v>
      </c>
      <c r="C591" s="1"/>
      <c r="D591" s="1" t="s">
        <v>13</v>
      </c>
      <c r="E591" s="1"/>
      <c r="F591" s="1"/>
      <c r="G591" s="1"/>
      <c r="H591" s="1"/>
      <c r="I591" s="1"/>
      <c r="J591" s="1"/>
      <c r="K591" s="1"/>
      <c r="L591" s="1"/>
      <c r="M591" s="1"/>
      <c r="N591" s="1">
        <v>43.623648272017839</v>
      </c>
      <c r="O591" s="1">
        <v>43.268310753598648</v>
      </c>
      <c r="P591" s="1">
        <v>42.885507957652656</v>
      </c>
      <c r="Q591" s="1">
        <v>44.310341289925447</v>
      </c>
      <c r="R591" s="1">
        <v>46.549155313351498</v>
      </c>
      <c r="S591" s="1">
        <v>48.057855361596012</v>
      </c>
      <c r="T591" s="1">
        <v>50.603184210526322</v>
      </c>
      <c r="U591" s="1">
        <v>52.005468295520657</v>
      </c>
      <c r="V591" s="1">
        <v>54.294994304518418</v>
      </c>
      <c r="W591" s="1">
        <v>55.816395873231613</v>
      </c>
      <c r="X591" s="1">
        <v>61.12004867660481</v>
      </c>
      <c r="Y591" s="1">
        <v>62.864941176470595</v>
      </c>
    </row>
    <row r="592" spans="1:25" x14ac:dyDescent="0.25">
      <c r="A592" s="1" t="s">
        <v>86</v>
      </c>
      <c r="B592" s="1" t="s">
        <v>14</v>
      </c>
      <c r="C592" s="1"/>
      <c r="D592" s="1" t="s">
        <v>15</v>
      </c>
      <c r="E592" s="1"/>
      <c r="F592" s="1"/>
      <c r="G592" s="1"/>
      <c r="H592" s="1"/>
      <c r="I592" s="1"/>
      <c r="J592" s="1"/>
      <c r="K592" s="1"/>
      <c r="L592" s="1"/>
      <c r="M592" s="1"/>
      <c r="N592" s="1">
        <v>120.35529542920847</v>
      </c>
      <c r="O592" s="1">
        <v>114.48178097657353</v>
      </c>
      <c r="P592" s="1">
        <v>112.39809296781883</v>
      </c>
      <c r="Q592" s="1">
        <v>117.18547294986662</v>
      </c>
      <c r="R592" s="1">
        <v>118.53062670299728</v>
      </c>
      <c r="S592" s="1">
        <v>117.87231920199503</v>
      </c>
      <c r="T592" s="1">
        <v>122.42594736842105</v>
      </c>
      <c r="U592" s="1">
        <v>121.96459181694784</v>
      </c>
      <c r="V592" s="1">
        <v>124.84214023541323</v>
      </c>
      <c r="W592" s="1">
        <v>126.29962315438316</v>
      </c>
      <c r="X592" s="1">
        <v>126.09358077274112</v>
      </c>
      <c r="Y592" s="1">
        <v>130.19366515837103</v>
      </c>
    </row>
    <row r="593" spans="1:25" x14ac:dyDescent="0.25">
      <c r="A593" s="1" t="s">
        <v>86</v>
      </c>
      <c r="B593" s="1" t="s">
        <v>16</v>
      </c>
      <c r="C593" s="1"/>
      <c r="D593" s="1" t="s">
        <v>17</v>
      </c>
      <c r="E593" s="1"/>
      <c r="F593" s="1"/>
      <c r="G593" s="1"/>
      <c r="H593" s="1"/>
      <c r="I593" s="1"/>
      <c r="J593" s="1"/>
      <c r="K593" s="1"/>
      <c r="L593" s="1"/>
      <c r="M593" s="1"/>
      <c r="N593" s="1">
        <v>82.221056298773689</v>
      </c>
      <c r="O593" s="1">
        <v>78.549908269827839</v>
      </c>
      <c r="P593" s="1">
        <v>78.716399074528482</v>
      </c>
      <c r="Q593" s="1">
        <v>81.604185760207926</v>
      </c>
      <c r="R593" s="1">
        <v>85.320217983651233</v>
      </c>
      <c r="S593" s="1">
        <v>85.669825436408971</v>
      </c>
      <c r="T593" s="1">
        <v>88.770868421052626</v>
      </c>
      <c r="U593" s="1">
        <v>91.829939887531509</v>
      </c>
      <c r="V593" s="1">
        <v>94.362865460068363</v>
      </c>
      <c r="W593" s="1">
        <v>95.88398097238526</v>
      </c>
      <c r="X593" s="1">
        <v>96.786370550654098</v>
      </c>
      <c r="Y593" s="1">
        <v>100.54139366515838</v>
      </c>
    </row>
    <row r="594" spans="1:25" x14ac:dyDescent="0.25">
      <c r="A594" s="1" t="s">
        <v>86</v>
      </c>
      <c r="B594" s="1" t="s">
        <v>18</v>
      </c>
      <c r="C594" s="1"/>
      <c r="D594" s="1" t="s">
        <v>19</v>
      </c>
      <c r="E594" s="1"/>
      <c r="F594" s="1"/>
      <c r="G594" s="1"/>
      <c r="H594" s="1"/>
      <c r="I594" s="1"/>
      <c r="J594" s="1"/>
      <c r="K594" s="1"/>
      <c r="L594" s="1"/>
      <c r="M594" s="1"/>
      <c r="N594" s="1">
        <v>39.164848118482695</v>
      </c>
      <c r="O594" s="1">
        <v>39.371283839893707</v>
      </c>
      <c r="P594" s="1">
        <v>40.637256576699691</v>
      </c>
      <c r="Q594" s="1">
        <v>39.133957219251336</v>
      </c>
      <c r="R594" s="1">
        <v>40.272086257059733</v>
      </c>
      <c r="S594" s="1">
        <v>40.299912602691833</v>
      </c>
      <c r="T594" s="1">
        <v>39.025723530469172</v>
      </c>
      <c r="U594" s="1">
        <v>40.601368383147282</v>
      </c>
      <c r="V594" s="1">
        <v>39.756296837872412</v>
      </c>
      <c r="W594" s="1">
        <v>43.346315028901728</v>
      </c>
      <c r="X594" s="1">
        <v>46.129862475442039</v>
      </c>
      <c r="Y594" s="1">
        <v>43.664026869365387</v>
      </c>
    </row>
    <row r="595" spans="1:25" x14ac:dyDescent="0.25">
      <c r="A595" s="1" t="s">
        <v>86</v>
      </c>
      <c r="B595" s="1" t="s">
        <v>20</v>
      </c>
      <c r="C595" s="1"/>
      <c r="D595" s="1" t="s">
        <v>21</v>
      </c>
      <c r="E595" s="1">
        <v>492</v>
      </c>
      <c r="F595" s="1">
        <v>498.09999999999997</v>
      </c>
      <c r="G595" s="1">
        <v>514.4</v>
      </c>
      <c r="H595" s="1">
        <v>519.20000000000005</v>
      </c>
      <c r="I595" s="1">
        <v>525.4</v>
      </c>
      <c r="J595" s="1">
        <v>517.29999999999995</v>
      </c>
      <c r="K595" s="1">
        <v>526.80000000000007</v>
      </c>
      <c r="L595" s="1">
        <v>536.5</v>
      </c>
      <c r="M595" s="1">
        <v>550.20000000000005</v>
      </c>
      <c r="N595" s="1">
        <v>558.26484811848263</v>
      </c>
      <c r="O595" s="1">
        <v>553.37128383989375</v>
      </c>
      <c r="P595" s="1">
        <v>551.63725657669954</v>
      </c>
      <c r="Q595" s="1">
        <v>561.23395721925135</v>
      </c>
      <c r="R595" s="1">
        <v>566.97208625705969</v>
      </c>
      <c r="S595" s="1">
        <v>571.89991260269187</v>
      </c>
      <c r="T595" s="1">
        <v>584.12572353046903</v>
      </c>
      <c r="U595" s="1">
        <v>593.60136838314725</v>
      </c>
      <c r="V595" s="1">
        <v>603.55629683787242</v>
      </c>
      <c r="W595" s="1">
        <v>615.94631502890172</v>
      </c>
      <c r="X595" s="1">
        <v>632.32986247544204</v>
      </c>
      <c r="Y595" s="1">
        <v>631.06402686936531</v>
      </c>
    </row>
    <row r="596" spans="1:25" x14ac:dyDescent="0.25">
      <c r="A596" s="1" t="s">
        <v>87</v>
      </c>
      <c r="B596" s="1" t="s">
        <v>4</v>
      </c>
      <c r="C596" s="1"/>
      <c r="D596" s="1" t="s">
        <v>5</v>
      </c>
      <c r="E596" s="1"/>
      <c r="F596" s="1"/>
      <c r="G596" s="1"/>
      <c r="H596" s="1"/>
      <c r="I596" s="1"/>
      <c r="J596" s="1"/>
      <c r="K596" s="1"/>
      <c r="L596" s="1"/>
      <c r="M596" s="1"/>
      <c r="N596" s="1">
        <v>15.2</v>
      </c>
      <c r="O596" s="1">
        <v>14.6</v>
      </c>
      <c r="P596" s="1">
        <v>12.8</v>
      </c>
      <c r="Q596" s="1">
        <v>12.9</v>
      </c>
      <c r="R596" s="1">
        <v>13.7</v>
      </c>
      <c r="S596" s="1">
        <v>12.3</v>
      </c>
      <c r="T596" s="1">
        <v>10.9</v>
      </c>
      <c r="U596" s="1">
        <v>12.2</v>
      </c>
      <c r="V596" s="1">
        <v>13.2</v>
      </c>
      <c r="W596" s="1">
        <v>12.8</v>
      </c>
      <c r="X596" s="1">
        <v>13.2</v>
      </c>
      <c r="Y596" s="1">
        <v>10.9</v>
      </c>
    </row>
    <row r="597" spans="1:25" x14ac:dyDescent="0.25">
      <c r="A597" s="1" t="s">
        <v>87</v>
      </c>
      <c r="B597" s="1" t="s">
        <v>6</v>
      </c>
      <c r="C597" s="1"/>
      <c r="D597" s="1" t="s">
        <v>7</v>
      </c>
      <c r="E597" s="1"/>
      <c r="F597" s="1"/>
      <c r="G597" s="1"/>
      <c r="H597" s="1"/>
      <c r="I597" s="1"/>
      <c r="J597" s="1"/>
      <c r="K597" s="1"/>
      <c r="L597" s="1"/>
      <c r="M597" s="1"/>
      <c r="N597" s="1">
        <v>46.848950443626912</v>
      </c>
      <c r="O597" s="1">
        <v>44.911713286713287</v>
      </c>
      <c r="P597" s="1">
        <v>44.255648805681091</v>
      </c>
      <c r="Q597" s="1">
        <v>44.648626433052129</v>
      </c>
      <c r="R597" s="1">
        <v>42.696413293846653</v>
      </c>
      <c r="S597" s="1">
        <v>43.130517446256889</v>
      </c>
      <c r="T597" s="1">
        <v>45.301837018049767</v>
      </c>
      <c r="U597" s="1">
        <v>45.486448893572174</v>
      </c>
      <c r="V597" s="1">
        <v>45.476075803580777</v>
      </c>
      <c r="W597" s="1">
        <v>46.572407349735293</v>
      </c>
      <c r="X597" s="1">
        <v>46.883677492995744</v>
      </c>
      <c r="Y597" s="1">
        <v>42.06095258078053</v>
      </c>
    </row>
    <row r="598" spans="1:25" x14ac:dyDescent="0.25">
      <c r="A598" s="1" t="s">
        <v>87</v>
      </c>
      <c r="B598" s="1" t="s">
        <v>8</v>
      </c>
      <c r="C598" s="1"/>
      <c r="D598" s="1" t="s">
        <v>9</v>
      </c>
      <c r="E598" s="1"/>
      <c r="F598" s="1"/>
      <c r="G598" s="1"/>
      <c r="H598" s="1"/>
      <c r="I598" s="1"/>
      <c r="J598" s="1"/>
      <c r="K598" s="1"/>
      <c r="L598" s="1"/>
      <c r="M598" s="1"/>
      <c r="N598" s="1">
        <v>64.39793334776023</v>
      </c>
      <c r="O598" s="1">
        <v>60.867482517482514</v>
      </c>
      <c r="P598" s="1">
        <v>61.990294813858398</v>
      </c>
      <c r="Q598" s="1">
        <v>66.69078520441272</v>
      </c>
      <c r="R598" s="1">
        <v>66.084040802895686</v>
      </c>
      <c r="S598" s="1">
        <v>66.587922653127364</v>
      </c>
      <c r="T598" s="1">
        <v>67.293912207625766</v>
      </c>
      <c r="U598" s="1">
        <v>70.737723919915709</v>
      </c>
      <c r="V598" s="1">
        <v>70.212197675636062</v>
      </c>
      <c r="W598" s="1">
        <v>70.43036437246964</v>
      </c>
      <c r="X598" s="1">
        <v>70.885617930891357</v>
      </c>
      <c r="Y598" s="1">
        <v>68.656546370121703</v>
      </c>
    </row>
    <row r="599" spans="1:25" x14ac:dyDescent="0.25">
      <c r="A599" s="1" t="s">
        <v>87</v>
      </c>
      <c r="B599" s="1" t="s">
        <v>10</v>
      </c>
      <c r="C599" s="1"/>
      <c r="D599" s="1" t="s">
        <v>11</v>
      </c>
      <c r="E599" s="1"/>
      <c r="F599" s="1"/>
      <c r="G599" s="1"/>
      <c r="H599" s="1"/>
      <c r="I599" s="1"/>
      <c r="J599" s="1"/>
      <c r="K599" s="1"/>
      <c r="L599" s="1"/>
      <c r="M599" s="1"/>
      <c r="N599" s="1">
        <v>12.553116208612854</v>
      </c>
      <c r="O599" s="1">
        <v>11.920804195804198</v>
      </c>
      <c r="P599" s="1">
        <v>12.454056380460511</v>
      </c>
      <c r="Q599" s="1">
        <v>11.56058836253515</v>
      </c>
      <c r="R599" s="1">
        <v>11.419545903257649</v>
      </c>
      <c r="S599" s="1">
        <v>12.281559900615749</v>
      </c>
      <c r="T599" s="1">
        <v>13.104250774324466</v>
      </c>
      <c r="U599" s="1">
        <v>13.675827186512116</v>
      </c>
      <c r="V599" s="1">
        <v>14.011726520783165</v>
      </c>
      <c r="W599" s="1">
        <v>14.297228277795082</v>
      </c>
      <c r="X599" s="1">
        <v>14.3307045761129</v>
      </c>
      <c r="Y599" s="1">
        <v>12.382501049097776</v>
      </c>
    </row>
    <row r="600" spans="1:25" x14ac:dyDescent="0.25">
      <c r="A600" s="1" t="s">
        <v>87</v>
      </c>
      <c r="B600" s="1" t="s">
        <v>12</v>
      </c>
      <c r="C600" s="1"/>
      <c r="D600" s="1" t="s">
        <v>13</v>
      </c>
      <c r="E600" s="1"/>
      <c r="F600" s="1"/>
      <c r="G600" s="1"/>
      <c r="H600" s="1"/>
      <c r="I600" s="1"/>
      <c r="J600" s="1"/>
      <c r="K600" s="1"/>
      <c r="L600" s="1"/>
      <c r="M600" s="1"/>
      <c r="N600" s="1">
        <v>22.768638517279825</v>
      </c>
      <c r="O600" s="1">
        <v>23.346210838272651</v>
      </c>
      <c r="P600" s="1">
        <v>22.652345228913966</v>
      </c>
      <c r="Q600" s="1">
        <v>22.547055604951783</v>
      </c>
      <c r="R600" s="1">
        <v>22.958549046321522</v>
      </c>
      <c r="S600" s="1">
        <v>23.666010649053046</v>
      </c>
      <c r="T600" s="1">
        <v>24.779710526315789</v>
      </c>
      <c r="U600" s="1">
        <v>26.139693620321893</v>
      </c>
      <c r="V600" s="1">
        <v>26.800088596380206</v>
      </c>
      <c r="W600" s="1">
        <v>27.908197936615807</v>
      </c>
      <c r="X600" s="1">
        <v>30.280249467599631</v>
      </c>
      <c r="Y600" s="1">
        <v>30.618823529411763</v>
      </c>
    </row>
    <row r="601" spans="1:25" x14ac:dyDescent="0.25">
      <c r="A601" s="1" t="s">
        <v>87</v>
      </c>
      <c r="B601" s="1" t="s">
        <v>14</v>
      </c>
      <c r="C601" s="1"/>
      <c r="D601" s="1" t="s">
        <v>15</v>
      </c>
      <c r="E601" s="1"/>
      <c r="F601" s="1"/>
      <c r="G601" s="1"/>
      <c r="H601" s="1"/>
      <c r="I601" s="1"/>
      <c r="J601" s="1"/>
      <c r="K601" s="1"/>
      <c r="L601" s="1"/>
      <c r="M601" s="1"/>
      <c r="N601" s="1">
        <v>62.817447045707915</v>
      </c>
      <c r="O601" s="1">
        <v>61.770745131244709</v>
      </c>
      <c r="P601" s="1">
        <v>59.369249106078655</v>
      </c>
      <c r="Q601" s="1">
        <v>59.629136173996308</v>
      </c>
      <c r="R601" s="1">
        <v>58.460592643051775</v>
      </c>
      <c r="S601" s="1">
        <v>58.046026824829823</v>
      </c>
      <c r="T601" s="1">
        <v>59.950368421052623</v>
      </c>
      <c r="U601" s="1">
        <v>61.303496865102446</v>
      </c>
      <c r="V601" s="1">
        <v>61.622263004682949</v>
      </c>
      <c r="W601" s="1">
        <v>63.149811577191578</v>
      </c>
      <c r="X601" s="1">
        <v>62.469601460298144</v>
      </c>
      <c r="Y601" s="1">
        <v>63.411764705882348</v>
      </c>
    </row>
    <row r="602" spans="1:25" x14ac:dyDescent="0.25">
      <c r="A602" s="1" t="s">
        <v>87</v>
      </c>
      <c r="B602" s="1" t="s">
        <v>16</v>
      </c>
      <c r="C602" s="1"/>
      <c r="D602" s="1" t="s">
        <v>17</v>
      </c>
      <c r="E602" s="1"/>
      <c r="F602" s="1"/>
      <c r="G602" s="1"/>
      <c r="H602" s="1"/>
      <c r="I602" s="1"/>
      <c r="J602" s="1"/>
      <c r="K602" s="1"/>
      <c r="L602" s="1"/>
      <c r="M602" s="1"/>
      <c r="N602" s="1">
        <v>42.913914437012266</v>
      </c>
      <c r="O602" s="1">
        <v>42.383044030482644</v>
      </c>
      <c r="P602" s="1">
        <v>41.578405665007352</v>
      </c>
      <c r="Q602" s="1">
        <v>41.523808221051915</v>
      </c>
      <c r="R602" s="1">
        <v>42.080858310626702</v>
      </c>
      <c r="S602" s="1">
        <v>42.18796252611714</v>
      </c>
      <c r="T602" s="1">
        <v>43.46992105263157</v>
      </c>
      <c r="U602" s="1">
        <v>46.156809514575656</v>
      </c>
      <c r="V602" s="1">
        <v>46.577648398936851</v>
      </c>
      <c r="W602" s="1">
        <v>47.94199048619263</v>
      </c>
      <c r="X602" s="1">
        <v>47.950149072102221</v>
      </c>
      <c r="Y602" s="1">
        <v>48.969411764705889</v>
      </c>
    </row>
    <row r="603" spans="1:25" x14ac:dyDescent="0.25">
      <c r="A603" s="1" t="s">
        <v>87</v>
      </c>
      <c r="B603" s="1" t="s">
        <v>18</v>
      </c>
      <c r="C603" s="1"/>
      <c r="D603" s="1" t="s">
        <v>19</v>
      </c>
      <c r="E603" s="1"/>
      <c r="F603" s="1"/>
      <c r="G603" s="1"/>
      <c r="H603" s="1"/>
      <c r="I603" s="1"/>
      <c r="J603" s="1"/>
      <c r="K603" s="1"/>
      <c r="L603" s="1"/>
      <c r="M603" s="1"/>
      <c r="N603" s="1">
        <v>20.40119389451413</v>
      </c>
      <c r="O603" s="1">
        <v>20.969058295964125</v>
      </c>
      <c r="P603" s="1">
        <v>20.625999316706526</v>
      </c>
      <c r="Q603" s="1">
        <v>21.719786096256684</v>
      </c>
      <c r="R603" s="1">
        <v>21.97354098921787</v>
      </c>
      <c r="S603" s="1">
        <v>23.349466876420205</v>
      </c>
      <c r="T603" s="1">
        <v>22.432895919467914</v>
      </c>
      <c r="U603" s="1">
        <v>21.340979474252791</v>
      </c>
      <c r="V603" s="1">
        <v>21.173697678669345</v>
      </c>
      <c r="W603" s="1">
        <v>24.055762283236994</v>
      </c>
      <c r="X603" s="1">
        <v>24.008108590819791</v>
      </c>
      <c r="Y603" s="1">
        <v>24.808149195686759</v>
      </c>
    </row>
    <row r="604" spans="1:25" x14ac:dyDescent="0.25">
      <c r="A604" s="1" t="s">
        <v>87</v>
      </c>
      <c r="B604" s="1" t="s">
        <v>20</v>
      </c>
      <c r="C604" s="1"/>
      <c r="D604" s="1" t="s">
        <v>21</v>
      </c>
      <c r="E604" s="1">
        <v>245.1</v>
      </c>
      <c r="F604" s="1">
        <v>234.3</v>
      </c>
      <c r="G604" s="1">
        <v>252.9</v>
      </c>
      <c r="H604" s="1">
        <v>260.8</v>
      </c>
      <c r="I604" s="1">
        <v>270.5</v>
      </c>
      <c r="J604" s="1">
        <v>271.40000000000003</v>
      </c>
      <c r="K604" s="1">
        <v>265.90000000000003</v>
      </c>
      <c r="L604" s="1">
        <v>272.3</v>
      </c>
      <c r="M604" s="1">
        <v>277.10000000000002</v>
      </c>
      <c r="N604" s="1">
        <v>287.90119389451411</v>
      </c>
      <c r="O604" s="1">
        <v>280.76905829596416</v>
      </c>
      <c r="P604" s="1">
        <v>275.72599931670652</v>
      </c>
      <c r="Q604" s="1">
        <v>281.21978609625671</v>
      </c>
      <c r="R604" s="1">
        <v>279.37354098921787</v>
      </c>
      <c r="S604" s="1">
        <v>281.54946687642024</v>
      </c>
      <c r="T604" s="1">
        <v>287.23289591946786</v>
      </c>
      <c r="U604" s="1">
        <v>297.04097947425271</v>
      </c>
      <c r="V604" s="1">
        <v>299.0736976786693</v>
      </c>
      <c r="W604" s="1">
        <v>307.15576228323704</v>
      </c>
      <c r="X604" s="1">
        <v>310.0081085908198</v>
      </c>
      <c r="Y604" s="1">
        <v>301.80814919568678</v>
      </c>
    </row>
    <row r="605" spans="1:25" x14ac:dyDescent="0.25">
      <c r="A605" s="1" t="s">
        <v>88</v>
      </c>
      <c r="B605" s="1" t="s">
        <v>4</v>
      </c>
      <c r="C605" s="1"/>
      <c r="D605" s="1" t="s">
        <v>5</v>
      </c>
      <c r="E605" s="1"/>
      <c r="F605" s="1"/>
      <c r="G605" s="1"/>
      <c r="H605" s="1"/>
      <c r="I605" s="1"/>
      <c r="J605" s="1"/>
      <c r="K605" s="1"/>
      <c r="L605" s="1"/>
      <c r="M605" s="1"/>
      <c r="N605" s="1">
        <v>13.8</v>
      </c>
      <c r="O605" s="1">
        <v>14.3</v>
      </c>
      <c r="P605" s="1">
        <v>12.8</v>
      </c>
      <c r="Q605" s="1">
        <v>11.4</v>
      </c>
      <c r="R605" s="1">
        <v>12.4</v>
      </c>
      <c r="S605" s="1">
        <v>14</v>
      </c>
      <c r="T605" s="1">
        <v>13.3</v>
      </c>
      <c r="U605" s="1">
        <v>14.3</v>
      </c>
      <c r="V605" s="1">
        <v>12.6</v>
      </c>
      <c r="W605" s="1">
        <v>10.5</v>
      </c>
      <c r="X605" s="1">
        <v>8.9</v>
      </c>
      <c r="Y605" s="1">
        <v>9.1</v>
      </c>
    </row>
    <row r="606" spans="1:25" x14ac:dyDescent="0.25">
      <c r="A606" s="1" t="s">
        <v>88</v>
      </c>
      <c r="B606" s="1" t="s">
        <v>6</v>
      </c>
      <c r="C606" s="1"/>
      <c r="D606" s="1" t="s">
        <v>7</v>
      </c>
      <c r="E606" s="1"/>
      <c r="F606" s="1"/>
      <c r="G606" s="1"/>
      <c r="H606" s="1"/>
      <c r="I606" s="1"/>
      <c r="J606" s="1"/>
      <c r="K606" s="1"/>
      <c r="L606" s="1"/>
      <c r="M606" s="1"/>
      <c r="N606" s="1">
        <v>85.840510711967099</v>
      </c>
      <c r="O606" s="1">
        <v>85.355769230769212</v>
      </c>
      <c r="P606" s="1">
        <v>83.38695932859909</v>
      </c>
      <c r="Q606" s="1">
        <v>86.253028336577984</v>
      </c>
      <c r="R606" s="1">
        <v>83.089700559394529</v>
      </c>
      <c r="S606" s="1">
        <v>81.577962622879994</v>
      </c>
      <c r="T606" s="1">
        <v>84.165128698066866</v>
      </c>
      <c r="U606" s="1">
        <v>82.833825079030547</v>
      </c>
      <c r="V606" s="1">
        <v>81.396419223118002</v>
      </c>
      <c r="W606" s="1">
        <v>83.123637496107136</v>
      </c>
      <c r="X606" s="1">
        <v>82.249019404378942</v>
      </c>
      <c r="Y606" s="1">
        <v>82.149391523289964</v>
      </c>
    </row>
    <row r="607" spans="1:25" x14ac:dyDescent="0.25">
      <c r="A607" s="1" t="s">
        <v>88</v>
      </c>
      <c r="B607" s="1" t="s">
        <v>8</v>
      </c>
      <c r="C607" s="1"/>
      <c r="D607" s="1" t="s">
        <v>9</v>
      </c>
      <c r="E607" s="1"/>
      <c r="F607" s="1"/>
      <c r="G607" s="1"/>
      <c r="H607" s="1"/>
      <c r="I607" s="1"/>
      <c r="J607" s="1"/>
      <c r="K607" s="1"/>
      <c r="L607" s="1"/>
      <c r="M607" s="1"/>
      <c r="N607" s="1">
        <v>154.65863449469816</v>
      </c>
      <c r="O607" s="1">
        <v>153.58846153846156</v>
      </c>
      <c r="P607" s="1">
        <v>154.84697654400688</v>
      </c>
      <c r="Q607" s="1">
        <v>159.51401687216094</v>
      </c>
      <c r="R607" s="1">
        <v>162.28719973675553</v>
      </c>
      <c r="S607" s="1">
        <v>162.49243815490976</v>
      </c>
      <c r="T607" s="1">
        <v>158.28881768663888</v>
      </c>
      <c r="U607" s="1">
        <v>161.66159114857749</v>
      </c>
      <c r="V607" s="1">
        <v>166.82436394094859</v>
      </c>
      <c r="W607" s="1">
        <v>173.1582995951417</v>
      </c>
      <c r="X607" s="1">
        <v>178.71032478987237</v>
      </c>
      <c r="Y607" s="1">
        <v>175.46630297943767</v>
      </c>
    </row>
    <row r="608" spans="1:25" x14ac:dyDescent="0.25">
      <c r="A608" s="1" t="s">
        <v>88</v>
      </c>
      <c r="B608" s="1" t="s">
        <v>10</v>
      </c>
      <c r="C608" s="1"/>
      <c r="D608" s="1" t="s">
        <v>11</v>
      </c>
      <c r="E608" s="1"/>
      <c r="F608" s="1"/>
      <c r="G608" s="1"/>
      <c r="H608" s="1"/>
      <c r="I608" s="1"/>
      <c r="J608" s="1"/>
      <c r="K608" s="1"/>
      <c r="L608" s="1"/>
      <c r="M608" s="1"/>
      <c r="N608" s="1">
        <v>23.000854793334778</v>
      </c>
      <c r="O608" s="1">
        <v>22.655769230769231</v>
      </c>
      <c r="P608" s="1">
        <v>23.466064127394013</v>
      </c>
      <c r="Q608" s="1">
        <v>22.332954791261088</v>
      </c>
      <c r="R608" s="1">
        <v>22.223099703849947</v>
      </c>
      <c r="S608" s="1">
        <v>23.229599222210219</v>
      </c>
      <c r="T608" s="1">
        <v>24.346053615294242</v>
      </c>
      <c r="U608" s="1">
        <v>24.904583772391987</v>
      </c>
      <c r="V608" s="1">
        <v>25.079216835933416</v>
      </c>
      <c r="W608" s="1">
        <v>25.518062908751169</v>
      </c>
      <c r="X608" s="1">
        <v>25.140655805748679</v>
      </c>
      <c r="Y608" s="1">
        <v>24.184305497272344</v>
      </c>
    </row>
    <row r="609" spans="1:25" x14ac:dyDescent="0.25">
      <c r="A609" s="1" t="s">
        <v>88</v>
      </c>
      <c r="B609" s="1" t="s">
        <v>12</v>
      </c>
      <c r="C609" s="1"/>
      <c r="D609" s="1" t="s">
        <v>13</v>
      </c>
      <c r="E609" s="1"/>
      <c r="F609" s="1"/>
      <c r="G609" s="1"/>
      <c r="H609" s="1"/>
      <c r="I609" s="1"/>
      <c r="J609" s="1"/>
      <c r="K609" s="1"/>
      <c r="L609" s="1"/>
      <c r="M609" s="1"/>
      <c r="N609" s="1">
        <v>36.589290691192872</v>
      </c>
      <c r="O609" s="1">
        <v>37.079276037256562</v>
      </c>
      <c r="P609" s="1">
        <v>38.560302881581705</v>
      </c>
      <c r="Q609" s="1">
        <v>38.386498871486218</v>
      </c>
      <c r="R609" s="1">
        <v>38.36959128065395</v>
      </c>
      <c r="S609" s="1">
        <v>40.188286041652624</v>
      </c>
      <c r="T609" s="1">
        <v>42.156434210526321</v>
      </c>
      <c r="U609" s="1">
        <v>44.883575722319179</v>
      </c>
      <c r="V609" s="1">
        <v>46.294671560561952</v>
      </c>
      <c r="W609" s="1">
        <v>47.604559214184228</v>
      </c>
      <c r="X609" s="1">
        <v>51.715308792211744</v>
      </c>
      <c r="Y609" s="1">
        <v>52.416000000000004</v>
      </c>
    </row>
    <row r="610" spans="1:25" x14ac:dyDescent="0.25">
      <c r="A610" s="1" t="s">
        <v>88</v>
      </c>
      <c r="B610" s="1" t="s">
        <v>14</v>
      </c>
      <c r="C610" s="1"/>
      <c r="D610" s="1" t="s">
        <v>15</v>
      </c>
      <c r="E610" s="1"/>
      <c r="F610" s="1"/>
      <c r="G610" s="1"/>
      <c r="H610" s="1"/>
      <c r="I610" s="1"/>
      <c r="J610" s="1"/>
      <c r="K610" s="1"/>
      <c r="L610" s="1"/>
      <c r="M610" s="1"/>
      <c r="N610" s="1">
        <v>100.94788182831661</v>
      </c>
      <c r="O610" s="1">
        <v>98.106477561388658</v>
      </c>
      <c r="P610" s="1">
        <v>101.0622169249106</v>
      </c>
      <c r="Q610" s="1">
        <v>101.51896587100745</v>
      </c>
      <c r="R610" s="1">
        <v>97.702561307901917</v>
      </c>
      <c r="S610" s="1">
        <v>98.570492687200925</v>
      </c>
      <c r="T610" s="1">
        <v>101.99044736842104</v>
      </c>
      <c r="U610" s="1">
        <v>105.26214207226424</v>
      </c>
      <c r="V610" s="1">
        <v>106.44675357549676</v>
      </c>
      <c r="W610" s="1">
        <v>107.71813183418793</v>
      </c>
      <c r="X610" s="1">
        <v>106.69115302707638</v>
      </c>
      <c r="Y610" s="1">
        <v>108.55384615384615</v>
      </c>
    </row>
    <row r="611" spans="1:25" x14ac:dyDescent="0.25">
      <c r="A611" s="1" t="s">
        <v>88</v>
      </c>
      <c r="B611" s="1" t="s">
        <v>16</v>
      </c>
      <c r="C611" s="1"/>
      <c r="D611" s="1" t="s">
        <v>17</v>
      </c>
      <c r="E611" s="1"/>
      <c r="F611" s="1"/>
      <c r="G611" s="1"/>
      <c r="H611" s="1"/>
      <c r="I611" s="1"/>
      <c r="J611" s="1"/>
      <c r="K611" s="1"/>
      <c r="L611" s="1"/>
      <c r="M611" s="1"/>
      <c r="N611" s="1">
        <v>68.962827480490532</v>
      </c>
      <c r="O611" s="1">
        <v>67.314246401354794</v>
      </c>
      <c r="P611" s="1">
        <v>70.777480193507671</v>
      </c>
      <c r="Q611" s="1">
        <v>70.694535257506331</v>
      </c>
      <c r="R611" s="1">
        <v>70.327847411444139</v>
      </c>
      <c r="S611" s="1">
        <v>71.641221271146463</v>
      </c>
      <c r="T611" s="1">
        <v>73.953118421052622</v>
      </c>
      <c r="U611" s="1">
        <v>79.254282205416587</v>
      </c>
      <c r="V611" s="1">
        <v>80.45857486394128</v>
      </c>
      <c r="W611" s="1">
        <v>81.777308951627859</v>
      </c>
      <c r="X611" s="1">
        <v>81.8935381807119</v>
      </c>
      <c r="Y611" s="1">
        <v>83.830153846153863</v>
      </c>
    </row>
    <row r="612" spans="1:25" x14ac:dyDescent="0.25">
      <c r="A612" s="1" t="s">
        <v>88</v>
      </c>
      <c r="B612" s="1" t="s">
        <v>18</v>
      </c>
      <c r="C612" s="1"/>
      <c r="D612" s="1" t="s">
        <v>19</v>
      </c>
      <c r="E612" s="1"/>
      <c r="F612" s="1"/>
      <c r="G612" s="1"/>
      <c r="H612" s="1"/>
      <c r="I612" s="1"/>
      <c r="J612" s="1"/>
      <c r="K612" s="1"/>
      <c r="L612" s="1"/>
      <c r="M612" s="1"/>
      <c r="N612" s="1">
        <v>33.254904035061209</v>
      </c>
      <c r="O612" s="1">
        <v>35.341488124896202</v>
      </c>
      <c r="P612" s="1">
        <v>36.626409292791251</v>
      </c>
      <c r="Q612" s="1">
        <v>37.28770053475936</v>
      </c>
      <c r="R612" s="1">
        <v>38.223840492897487</v>
      </c>
      <c r="S612" s="1">
        <v>39.067226009438912</v>
      </c>
      <c r="T612" s="1">
        <v>37.435592306309545</v>
      </c>
      <c r="U612" s="1">
        <v>39.562801584443648</v>
      </c>
      <c r="V612" s="1">
        <v>40.287497715225733</v>
      </c>
      <c r="W612" s="1">
        <v>40.280509393063582</v>
      </c>
      <c r="X612" s="1">
        <v>41.943775674227538</v>
      </c>
      <c r="Y612" s="1">
        <v>36.6442283896058</v>
      </c>
    </row>
    <row r="613" spans="1:25" x14ac:dyDescent="0.25">
      <c r="A613" s="1" t="s">
        <v>88</v>
      </c>
      <c r="B613" s="1" t="s">
        <v>20</v>
      </c>
      <c r="C613" s="1"/>
      <c r="D613" s="1" t="s">
        <v>21</v>
      </c>
      <c r="E613" s="1">
        <v>411.5</v>
      </c>
      <c r="F613" s="1">
        <v>399.6</v>
      </c>
      <c r="G613" s="1">
        <v>446.4</v>
      </c>
      <c r="H613" s="1">
        <v>454.6</v>
      </c>
      <c r="I613" s="1">
        <v>458.5</v>
      </c>
      <c r="J613" s="1">
        <v>455</v>
      </c>
      <c r="K613" s="1">
        <v>463.40000000000003</v>
      </c>
      <c r="L613" s="1">
        <v>473.6</v>
      </c>
      <c r="M613" s="1">
        <v>495.8</v>
      </c>
      <c r="N613" s="1">
        <v>517.05490403506121</v>
      </c>
      <c r="O613" s="1">
        <v>513.74148812489625</v>
      </c>
      <c r="P613" s="1">
        <v>521.52640929279119</v>
      </c>
      <c r="Q613" s="1">
        <v>527.38770053475935</v>
      </c>
      <c r="R613" s="1">
        <v>524.62384049289744</v>
      </c>
      <c r="S613" s="1">
        <v>530.7672260094389</v>
      </c>
      <c r="T613" s="1">
        <v>535.63559230630949</v>
      </c>
      <c r="U613" s="1">
        <v>552.66280158444363</v>
      </c>
      <c r="V613" s="1">
        <v>559.38749771522578</v>
      </c>
      <c r="W613" s="1">
        <v>569.68050939306363</v>
      </c>
      <c r="X613" s="1">
        <v>577.24377567422766</v>
      </c>
      <c r="Y613" s="1">
        <v>572.34422838960586</v>
      </c>
    </row>
    <row r="614" spans="1:25" x14ac:dyDescent="0.25">
      <c r="A614" s="1" t="s">
        <v>89</v>
      </c>
      <c r="B614" s="1" t="s">
        <v>4</v>
      </c>
      <c r="C614" s="1"/>
      <c r="D614" s="1" t="s">
        <v>5</v>
      </c>
      <c r="E614" s="1"/>
      <c r="F614" s="1"/>
      <c r="G614" s="1"/>
      <c r="H614" s="1"/>
      <c r="I614" s="1"/>
      <c r="J614" s="1"/>
      <c r="K614" s="1"/>
      <c r="L614" s="1"/>
      <c r="M614" s="1"/>
      <c r="N614" s="1">
        <v>14.9</v>
      </c>
      <c r="O614" s="1">
        <v>14.7</v>
      </c>
      <c r="P614" s="1">
        <v>15.5</v>
      </c>
      <c r="Q614" s="1">
        <v>15.1</v>
      </c>
      <c r="R614" s="1">
        <v>13.9</v>
      </c>
      <c r="S614" s="1">
        <v>14.3</v>
      </c>
      <c r="T614" s="1">
        <v>13.9</v>
      </c>
      <c r="U614" s="1">
        <v>15.2</v>
      </c>
      <c r="V614" s="1">
        <v>15.7</v>
      </c>
      <c r="W614" s="1">
        <v>15.6</v>
      </c>
      <c r="X614" s="1">
        <v>16.100000000000001</v>
      </c>
      <c r="Y614" s="1">
        <v>13.9</v>
      </c>
    </row>
    <row r="615" spans="1:25" x14ac:dyDescent="0.25">
      <c r="A615" s="1" t="s">
        <v>89</v>
      </c>
      <c r="B615" s="1" t="s">
        <v>6</v>
      </c>
      <c r="C615" s="1"/>
      <c r="D615" s="1" t="s">
        <v>7</v>
      </c>
      <c r="E615" s="1"/>
      <c r="F615" s="1"/>
      <c r="G615" s="1"/>
      <c r="H615" s="1"/>
      <c r="I615" s="1"/>
      <c r="J615" s="1"/>
      <c r="K615" s="1"/>
      <c r="L615" s="1"/>
      <c r="M615" s="1"/>
      <c r="N615" s="1">
        <v>111.71672798095648</v>
      </c>
      <c r="O615" s="1">
        <v>109.39881993006992</v>
      </c>
      <c r="P615" s="1">
        <v>114.36591349257587</v>
      </c>
      <c r="Q615" s="1">
        <v>118.12784988102963</v>
      </c>
      <c r="R615" s="1">
        <v>118.40429965997586</v>
      </c>
      <c r="S615" s="1">
        <v>116.15175542832452</v>
      </c>
      <c r="T615" s="1">
        <v>114.09566378297554</v>
      </c>
      <c r="U615" s="1">
        <v>114.12018967334033</v>
      </c>
      <c r="V615" s="1">
        <v>116.51085750183226</v>
      </c>
      <c r="W615" s="1">
        <v>118.45842416692621</v>
      </c>
      <c r="X615" s="1">
        <v>119.46655598215212</v>
      </c>
      <c r="Y615" s="1">
        <v>122.06378514477549</v>
      </c>
    </row>
    <row r="616" spans="1:25" x14ac:dyDescent="0.25">
      <c r="A616" s="1" t="s">
        <v>89</v>
      </c>
      <c r="B616" s="1" t="s">
        <v>8</v>
      </c>
      <c r="C616" s="1"/>
      <c r="D616" s="1" t="s">
        <v>9</v>
      </c>
      <c r="E616" s="1"/>
      <c r="F616" s="1"/>
      <c r="G616" s="1"/>
      <c r="H616" s="1"/>
      <c r="I616" s="1"/>
      <c r="J616" s="1"/>
      <c r="K616" s="1"/>
      <c r="L616" s="1"/>
      <c r="M616" s="1"/>
      <c r="N616" s="1">
        <v>203.34891798312054</v>
      </c>
      <c r="O616" s="1">
        <v>196.66372377622378</v>
      </c>
      <c r="P616" s="1">
        <v>192.85018291370776</v>
      </c>
      <c r="Q616" s="1">
        <v>204.48604802076574</v>
      </c>
      <c r="R616" s="1">
        <v>215.7273883953055</v>
      </c>
      <c r="S616" s="1">
        <v>222.17364156854273</v>
      </c>
      <c r="T616" s="1">
        <v>226.30041653316243</v>
      </c>
      <c r="U616" s="1">
        <v>223.16875658587989</v>
      </c>
      <c r="V616" s="1">
        <v>231.19074442466757</v>
      </c>
      <c r="W616" s="1">
        <v>238.47611336032389</v>
      </c>
      <c r="X616" s="1">
        <v>242.91668569056762</v>
      </c>
      <c r="Y616" s="1">
        <v>255.70134284515319</v>
      </c>
    </row>
    <row r="617" spans="1:25" x14ac:dyDescent="0.25">
      <c r="A617" s="1" t="s">
        <v>89</v>
      </c>
      <c r="B617" s="1" t="s">
        <v>10</v>
      </c>
      <c r="C617" s="1"/>
      <c r="D617" s="1" t="s">
        <v>11</v>
      </c>
      <c r="E617" s="1"/>
      <c r="F617" s="1"/>
      <c r="G617" s="1"/>
      <c r="H617" s="1"/>
      <c r="I617" s="1"/>
      <c r="J617" s="1"/>
      <c r="K617" s="1"/>
      <c r="L617" s="1"/>
      <c r="M617" s="1"/>
      <c r="N617" s="1">
        <v>29.934354035922961</v>
      </c>
      <c r="O617" s="1">
        <v>29.037456293706295</v>
      </c>
      <c r="P617" s="1">
        <v>32.183903593716373</v>
      </c>
      <c r="Q617" s="1">
        <v>30.586102098204631</v>
      </c>
      <c r="R617" s="1">
        <v>31.668311944718656</v>
      </c>
      <c r="S617" s="1">
        <v>33.074603003132765</v>
      </c>
      <c r="T617" s="1">
        <v>33.003919683862009</v>
      </c>
      <c r="U617" s="1">
        <v>34.311053740779762</v>
      </c>
      <c r="V617" s="1">
        <v>35.898398073500161</v>
      </c>
      <c r="W617" s="1">
        <v>36.365462472749925</v>
      </c>
      <c r="X617" s="1">
        <v>36.516758327280279</v>
      </c>
      <c r="Y617" s="1">
        <v>35.934872010071338</v>
      </c>
    </row>
    <row r="618" spans="1:25" x14ac:dyDescent="0.25">
      <c r="A618" s="1" t="s">
        <v>89</v>
      </c>
      <c r="B618" s="1" t="s">
        <v>12</v>
      </c>
      <c r="C618" s="1"/>
      <c r="D618" s="1" t="s">
        <v>13</v>
      </c>
      <c r="E618" s="1"/>
      <c r="F618" s="1"/>
      <c r="G618" s="1"/>
      <c r="H618" s="1"/>
      <c r="I618" s="1"/>
      <c r="J618" s="1"/>
      <c r="K618" s="1"/>
      <c r="L618" s="1"/>
      <c r="M618" s="1"/>
      <c r="N618" s="1">
        <v>49.966973244147162</v>
      </c>
      <c r="O618" s="1">
        <v>51.288420829805254</v>
      </c>
      <c r="P618" s="1">
        <v>51.884133772698583</v>
      </c>
      <c r="Q618" s="1">
        <v>53.150536898980924</v>
      </c>
      <c r="R618" s="1">
        <v>54.301151226158041</v>
      </c>
      <c r="S618" s="1">
        <v>56.022929163577544</v>
      </c>
      <c r="T618" s="1">
        <v>59.339868421052635</v>
      </c>
      <c r="U618" s="1">
        <v>60.555652511149894</v>
      </c>
      <c r="V618" s="1">
        <v>61.640203771674472</v>
      </c>
      <c r="W618" s="1">
        <v>63.225118922592209</v>
      </c>
      <c r="X618" s="1">
        <v>68.824618192881047</v>
      </c>
      <c r="Y618" s="1">
        <v>68.817411764705881</v>
      </c>
    </row>
    <row r="619" spans="1:25" x14ac:dyDescent="0.25">
      <c r="A619" s="1" t="s">
        <v>89</v>
      </c>
      <c r="B619" s="1" t="s">
        <v>14</v>
      </c>
      <c r="C619" s="1"/>
      <c r="D619" s="1" t="s">
        <v>15</v>
      </c>
      <c r="E619" s="1"/>
      <c r="F619" s="1"/>
      <c r="G619" s="1"/>
      <c r="H619" s="1"/>
      <c r="I619" s="1"/>
      <c r="J619" s="1"/>
      <c r="K619" s="1"/>
      <c r="L619" s="1"/>
      <c r="M619" s="1"/>
      <c r="N619" s="1">
        <v>137.8561872909699</v>
      </c>
      <c r="O619" s="1">
        <v>135.7018487157776</v>
      </c>
      <c r="P619" s="1">
        <v>135.98247914183551</v>
      </c>
      <c r="Q619" s="1">
        <v>140.5647219752411</v>
      </c>
      <c r="R619" s="1">
        <v>138.26995231607631</v>
      </c>
      <c r="S619" s="1">
        <v>137.40839118420169</v>
      </c>
      <c r="T619" s="1">
        <v>143.56289473684211</v>
      </c>
      <c r="U619" s="1">
        <v>142.01670868075755</v>
      </c>
      <c r="V619" s="1">
        <v>141.73120491077077</v>
      </c>
      <c r="W619" s="1">
        <v>143.0638537097671</v>
      </c>
      <c r="X619" s="1">
        <v>141.98847581381202</v>
      </c>
      <c r="Y619" s="1">
        <v>142.52126696832576</v>
      </c>
    </row>
    <row r="620" spans="1:25" x14ac:dyDescent="0.25">
      <c r="A620" s="1" t="s">
        <v>89</v>
      </c>
      <c r="B620" s="1" t="s">
        <v>16</v>
      </c>
      <c r="C620" s="1"/>
      <c r="D620" s="1" t="s">
        <v>17</v>
      </c>
      <c r="E620" s="1"/>
      <c r="F620" s="1"/>
      <c r="G620" s="1"/>
      <c r="H620" s="1"/>
      <c r="I620" s="1"/>
      <c r="J620" s="1"/>
      <c r="K620" s="1"/>
      <c r="L620" s="1"/>
      <c r="M620" s="1"/>
      <c r="N620" s="1">
        <v>94.176839464882946</v>
      </c>
      <c r="O620" s="1">
        <v>93.109730454417175</v>
      </c>
      <c r="P620" s="1">
        <v>95.233387085465878</v>
      </c>
      <c r="Q620" s="1">
        <v>97.884741125778007</v>
      </c>
      <c r="R620" s="1">
        <v>99.528896457765683</v>
      </c>
      <c r="S620" s="1">
        <v>99.868679652220806</v>
      </c>
      <c r="T620" s="1">
        <v>104.09723684210526</v>
      </c>
      <c r="U620" s="1">
        <v>106.92763880809257</v>
      </c>
      <c r="V620" s="1">
        <v>107.12859131755475</v>
      </c>
      <c r="W620" s="1">
        <v>108.6110273676407</v>
      </c>
      <c r="X620" s="1">
        <v>108.98690599330698</v>
      </c>
      <c r="Y620" s="1">
        <v>110.06132126696832</v>
      </c>
    </row>
    <row r="621" spans="1:25" x14ac:dyDescent="0.25">
      <c r="A621" s="1" t="s">
        <v>89</v>
      </c>
      <c r="B621" s="1" t="s">
        <v>18</v>
      </c>
      <c r="C621" s="1"/>
      <c r="D621" s="1" t="s">
        <v>19</v>
      </c>
      <c r="E621" s="1"/>
      <c r="F621" s="1"/>
      <c r="G621" s="1"/>
      <c r="H621" s="1"/>
      <c r="I621" s="1"/>
      <c r="J621" s="1"/>
      <c r="K621" s="1"/>
      <c r="L621" s="1"/>
      <c r="M621" s="1"/>
      <c r="N621" s="1">
        <v>48.96690343055765</v>
      </c>
      <c r="O621" s="1">
        <v>49.573625643580797</v>
      </c>
      <c r="P621" s="1">
        <v>52.720498804236421</v>
      </c>
      <c r="Q621" s="1">
        <v>51.783422459893046</v>
      </c>
      <c r="R621" s="1">
        <v>51.620075303782308</v>
      </c>
      <c r="S621" s="1">
        <v>52.717182310784828</v>
      </c>
      <c r="T621" s="1">
        <v>51.046431781412906</v>
      </c>
      <c r="U621" s="1">
        <v>54.918113071660066</v>
      </c>
      <c r="V621" s="1">
        <v>55.388612685066718</v>
      </c>
      <c r="W621" s="1">
        <v>55.85558164739885</v>
      </c>
      <c r="X621" s="1">
        <v>61.215967136988745</v>
      </c>
      <c r="Y621" s="1">
        <v>57.949743680395969</v>
      </c>
    </row>
    <row r="622" spans="1:25" x14ac:dyDescent="0.25">
      <c r="A622" s="1" t="s">
        <v>89</v>
      </c>
      <c r="B622" s="1" t="s">
        <v>20</v>
      </c>
      <c r="C622" s="1"/>
      <c r="D622" s="1" t="s">
        <v>21</v>
      </c>
      <c r="E622" s="1">
        <v>563</v>
      </c>
      <c r="F622" s="1">
        <v>581.6</v>
      </c>
      <c r="G622" s="1">
        <v>625.4</v>
      </c>
      <c r="H622" s="1">
        <v>641</v>
      </c>
      <c r="I622" s="1">
        <v>643.6</v>
      </c>
      <c r="J622" s="1">
        <v>642.19999999999993</v>
      </c>
      <c r="K622" s="1">
        <v>645.6</v>
      </c>
      <c r="L622" s="1">
        <v>667.7</v>
      </c>
      <c r="M622" s="1">
        <v>682.3</v>
      </c>
      <c r="N622" s="1">
        <v>690.86690343055761</v>
      </c>
      <c r="O622" s="1">
        <v>679.47362564358082</v>
      </c>
      <c r="P622" s="1">
        <v>690.7204988042364</v>
      </c>
      <c r="Q622" s="1">
        <v>711.68342245989299</v>
      </c>
      <c r="R622" s="1">
        <v>723.42007530378237</v>
      </c>
      <c r="S622" s="1">
        <v>731.71718231078478</v>
      </c>
      <c r="T622" s="1">
        <v>745.346431781413</v>
      </c>
      <c r="U622" s="1">
        <v>751.21811307166001</v>
      </c>
      <c r="V622" s="1">
        <v>765.18861268506669</v>
      </c>
      <c r="W622" s="1">
        <v>779.65558164739878</v>
      </c>
      <c r="X622" s="1">
        <v>796.01596713698882</v>
      </c>
      <c r="Y622" s="1">
        <v>806.94974368039595</v>
      </c>
    </row>
    <row r="623" spans="1:25" x14ac:dyDescent="0.25">
      <c r="A623" s="1" t="s">
        <v>90</v>
      </c>
      <c r="B623" s="1" t="s">
        <v>4</v>
      </c>
      <c r="C623" s="1"/>
      <c r="D623" s="1" t="s">
        <v>5</v>
      </c>
      <c r="E623" s="1"/>
      <c r="F623" s="1"/>
      <c r="G623" s="1"/>
      <c r="H623" s="1"/>
      <c r="I623" s="1"/>
      <c r="J623" s="1"/>
      <c r="K623" s="1"/>
      <c r="L623" s="1"/>
      <c r="M623" s="1"/>
      <c r="N623" s="1">
        <v>11.2</v>
      </c>
      <c r="O623" s="1">
        <v>9.6999999999999993</v>
      </c>
      <c r="P623" s="1">
        <v>12.2</v>
      </c>
      <c r="Q623" s="1">
        <v>10.8</v>
      </c>
      <c r="R623" s="1">
        <v>9.3000000000000007</v>
      </c>
      <c r="S623" s="1">
        <v>10.199999999999999</v>
      </c>
      <c r="T623" s="1">
        <v>9.6999999999999993</v>
      </c>
      <c r="U623" s="1">
        <v>8.1</v>
      </c>
      <c r="V623" s="1">
        <v>8</v>
      </c>
      <c r="W623" s="1">
        <v>9.4</v>
      </c>
      <c r="X623" s="1">
        <v>10.5</v>
      </c>
      <c r="Y623" s="1">
        <v>9</v>
      </c>
    </row>
    <row r="624" spans="1:25" x14ac:dyDescent="0.25">
      <c r="A624" s="1" t="s">
        <v>90</v>
      </c>
      <c r="B624" s="1" t="s">
        <v>6</v>
      </c>
      <c r="C624" s="1"/>
      <c r="D624" s="1" t="s">
        <v>7</v>
      </c>
      <c r="E624" s="1"/>
      <c r="F624" s="1"/>
      <c r="G624" s="1"/>
      <c r="H624" s="1"/>
      <c r="I624" s="1"/>
      <c r="J624" s="1"/>
      <c r="K624" s="1"/>
      <c r="L624" s="1"/>
      <c r="M624" s="1"/>
      <c r="N624" s="1">
        <v>42.122700714131135</v>
      </c>
      <c r="O624" s="1">
        <v>40.44405594405594</v>
      </c>
      <c r="P624" s="1">
        <v>42.858102001291158</v>
      </c>
      <c r="Q624" s="1">
        <v>43.216050183863295</v>
      </c>
      <c r="R624" s="1">
        <v>42.342086212569924</v>
      </c>
      <c r="S624" s="1">
        <v>41.800756184509019</v>
      </c>
      <c r="T624" s="1">
        <v>43.155655238705549</v>
      </c>
      <c r="U624" s="1">
        <v>43.754731296101149</v>
      </c>
      <c r="V624" s="1">
        <v>43.231054339859696</v>
      </c>
      <c r="W624" s="1">
        <v>39.389598255995026</v>
      </c>
      <c r="X624" s="1">
        <v>38.490920410916253</v>
      </c>
      <c r="Y624" s="1">
        <v>42.409043222828366</v>
      </c>
    </row>
    <row r="625" spans="1:25" x14ac:dyDescent="0.25">
      <c r="A625" s="1" t="s">
        <v>90</v>
      </c>
      <c r="B625" s="1" t="s">
        <v>8</v>
      </c>
      <c r="C625" s="1"/>
      <c r="D625" s="1" t="s">
        <v>9</v>
      </c>
      <c r="E625" s="1"/>
      <c r="F625" s="1"/>
      <c r="G625" s="1"/>
      <c r="H625" s="1"/>
      <c r="I625" s="1"/>
      <c r="J625" s="1"/>
      <c r="K625" s="1"/>
      <c r="L625" s="1"/>
      <c r="M625" s="1"/>
      <c r="N625" s="1">
        <v>61.690575632979872</v>
      </c>
      <c r="O625" s="1">
        <v>63.620979020979021</v>
      </c>
      <c r="P625" s="1">
        <v>67.581127609210228</v>
      </c>
      <c r="Q625" s="1">
        <v>66.494289422452951</v>
      </c>
      <c r="R625" s="1">
        <v>65.133135899967101</v>
      </c>
      <c r="S625" s="1">
        <v>66.696337906449173</v>
      </c>
      <c r="T625" s="1">
        <v>68.560909964754885</v>
      </c>
      <c r="U625" s="1">
        <v>70.890094836670187</v>
      </c>
      <c r="V625" s="1">
        <v>73.748937284054023</v>
      </c>
      <c r="W625" s="1">
        <v>72.218218623481775</v>
      </c>
      <c r="X625" s="1">
        <v>70.643748054373773</v>
      </c>
      <c r="Y625" s="1">
        <v>70.205979857322703</v>
      </c>
    </row>
    <row r="626" spans="1:25" x14ac:dyDescent="0.25">
      <c r="A626" s="1" t="s">
        <v>90</v>
      </c>
      <c r="B626" s="1" t="s">
        <v>10</v>
      </c>
      <c r="C626" s="1"/>
      <c r="D626" s="1" t="s">
        <v>11</v>
      </c>
      <c r="E626" s="1"/>
      <c r="F626" s="1"/>
      <c r="G626" s="1"/>
      <c r="H626" s="1"/>
      <c r="I626" s="1"/>
      <c r="J626" s="1"/>
      <c r="K626" s="1"/>
      <c r="L626" s="1"/>
      <c r="M626" s="1"/>
      <c r="N626" s="1">
        <v>11.286723652888986</v>
      </c>
      <c r="O626" s="1">
        <v>10.734965034965036</v>
      </c>
      <c r="P626" s="1">
        <v>12.0607703894986</v>
      </c>
      <c r="Q626" s="1">
        <v>11.189660393683756</v>
      </c>
      <c r="R626" s="1">
        <v>11.324777887462982</v>
      </c>
      <c r="S626" s="1">
        <v>11.902905909041806</v>
      </c>
      <c r="T626" s="1">
        <v>12.483434796539571</v>
      </c>
      <c r="U626" s="1">
        <v>13.15517386722866</v>
      </c>
      <c r="V626" s="1">
        <v>13.320008376086275</v>
      </c>
      <c r="W626" s="1">
        <v>12.092183120523202</v>
      </c>
      <c r="X626" s="1">
        <v>11.765331534709974</v>
      </c>
      <c r="Y626" s="1">
        <v>12.484976919848929</v>
      </c>
    </row>
    <row r="627" spans="1:25" x14ac:dyDescent="0.25">
      <c r="A627" s="1" t="s">
        <v>90</v>
      </c>
      <c r="B627" s="1" t="s">
        <v>12</v>
      </c>
      <c r="C627" s="1"/>
      <c r="D627" s="1" t="s">
        <v>13</v>
      </c>
      <c r="E627" s="1"/>
      <c r="F627" s="1"/>
      <c r="G627" s="1"/>
      <c r="H627" s="1"/>
      <c r="I627" s="1"/>
      <c r="J627" s="1"/>
      <c r="K627" s="1"/>
      <c r="L627" s="1"/>
      <c r="M627" s="1"/>
      <c r="N627" s="1">
        <v>22.130762263099221</v>
      </c>
      <c r="O627" s="1">
        <v>22.998306519898389</v>
      </c>
      <c r="P627" s="1">
        <v>23.220486573652103</v>
      </c>
      <c r="Q627" s="1">
        <v>23.750051296080983</v>
      </c>
      <c r="R627" s="1">
        <v>24.650231607629426</v>
      </c>
      <c r="S627" s="1">
        <v>24.067129473613264</v>
      </c>
      <c r="T627" s="1">
        <v>23.697289473684211</v>
      </c>
      <c r="U627" s="1">
        <v>25.239674229203025</v>
      </c>
      <c r="V627" s="1">
        <v>26.621421339071002</v>
      </c>
      <c r="W627" s="1">
        <v>28.671155865818257</v>
      </c>
      <c r="X627" s="1">
        <v>30.710672345603893</v>
      </c>
      <c r="Y627" s="1">
        <v>29.912235294117643</v>
      </c>
    </row>
    <row r="628" spans="1:25" x14ac:dyDescent="0.25">
      <c r="A628" s="1" t="s">
        <v>90</v>
      </c>
      <c r="B628" s="1" t="s">
        <v>14</v>
      </c>
      <c r="C628" s="1"/>
      <c r="D628" s="1" t="s">
        <v>15</v>
      </c>
      <c r="E628" s="1"/>
      <c r="F628" s="1"/>
      <c r="G628" s="1"/>
      <c r="H628" s="1"/>
      <c r="I628" s="1"/>
      <c r="J628" s="1"/>
      <c r="K628" s="1"/>
      <c r="L628" s="1"/>
      <c r="M628" s="1"/>
      <c r="N628" s="1">
        <v>61.057580824972128</v>
      </c>
      <c r="O628" s="1">
        <v>60.850239909681058</v>
      </c>
      <c r="P628" s="1">
        <v>60.858283671036943</v>
      </c>
      <c r="Q628" s="1">
        <v>62.810642226933865</v>
      </c>
      <c r="R628" s="1">
        <v>62.768215258855584</v>
      </c>
      <c r="S628" s="1">
        <v>59.029857787962534</v>
      </c>
      <c r="T628" s="1">
        <v>57.331631578947366</v>
      </c>
      <c r="U628" s="1">
        <v>59.192747721543533</v>
      </c>
      <c r="V628" s="1">
        <v>61.211447917985055</v>
      </c>
      <c r="W628" s="1">
        <v>64.87620930376228</v>
      </c>
      <c r="X628" s="1">
        <v>63.357584423486465</v>
      </c>
      <c r="Y628" s="1">
        <v>61.94841628959275</v>
      </c>
    </row>
    <row r="629" spans="1:25" x14ac:dyDescent="0.25">
      <c r="A629" s="1" t="s">
        <v>90</v>
      </c>
      <c r="B629" s="1" t="s">
        <v>16</v>
      </c>
      <c r="C629" s="1"/>
      <c r="D629" s="1" t="s">
        <v>17</v>
      </c>
      <c r="E629" s="1"/>
      <c r="F629" s="1"/>
      <c r="G629" s="1"/>
      <c r="H629" s="1"/>
      <c r="I629" s="1"/>
      <c r="J629" s="1"/>
      <c r="K629" s="1"/>
      <c r="L629" s="1"/>
      <c r="M629" s="1"/>
      <c r="N629" s="1">
        <v>41.711656911928657</v>
      </c>
      <c r="O629" s="1">
        <v>41.751453570420551</v>
      </c>
      <c r="P629" s="1">
        <v>42.621229755310935</v>
      </c>
      <c r="Q629" s="1">
        <v>43.73930647698517</v>
      </c>
      <c r="R629" s="1">
        <v>45.181553133514988</v>
      </c>
      <c r="S629" s="1">
        <v>42.903012738424209</v>
      </c>
      <c r="T629" s="1">
        <v>41.57107894736842</v>
      </c>
      <c r="U629" s="1">
        <v>44.567578049253441</v>
      </c>
      <c r="V629" s="1">
        <v>46.267130742943934</v>
      </c>
      <c r="W629" s="1">
        <v>49.252634830419481</v>
      </c>
      <c r="X629" s="1">
        <v>48.631743230909642</v>
      </c>
      <c r="Y629" s="1">
        <v>47.839348416289596</v>
      </c>
    </row>
    <row r="630" spans="1:25" x14ac:dyDescent="0.25">
      <c r="A630" s="1" t="s">
        <v>90</v>
      </c>
      <c r="B630" s="1" t="s">
        <v>18</v>
      </c>
      <c r="C630" s="1"/>
      <c r="D630" s="1" t="s">
        <v>19</v>
      </c>
      <c r="E630" s="1"/>
      <c r="F630" s="1"/>
      <c r="G630" s="1"/>
      <c r="H630" s="1"/>
      <c r="I630" s="1"/>
      <c r="J630" s="1"/>
      <c r="K630" s="1"/>
      <c r="L630" s="1"/>
      <c r="M630" s="1"/>
      <c r="N630" s="1">
        <v>22.947770893153997</v>
      </c>
      <c r="O630" s="1">
        <v>23.23178873941206</v>
      </c>
      <c r="P630" s="1">
        <v>22.016586949094634</v>
      </c>
      <c r="Q630" s="1">
        <v>21.872994652406419</v>
      </c>
      <c r="R630" s="1">
        <v>20.967345541673797</v>
      </c>
      <c r="S630" s="1">
        <v>23.470040202761755</v>
      </c>
      <c r="T630" s="1">
        <v>21.582958835160884</v>
      </c>
      <c r="U630" s="1">
        <v>20.853474972992437</v>
      </c>
      <c r="V630" s="1">
        <v>22.49941509778834</v>
      </c>
      <c r="W630" s="1">
        <v>22.649114884393065</v>
      </c>
      <c r="X630" s="1">
        <v>23.350759064118595</v>
      </c>
      <c r="Y630" s="1">
        <v>23.519215131695244</v>
      </c>
    </row>
    <row r="631" spans="1:25" x14ac:dyDescent="0.25">
      <c r="A631" s="1" t="s">
        <v>90</v>
      </c>
      <c r="B631" s="1" t="s">
        <v>20</v>
      </c>
      <c r="C631" s="1"/>
      <c r="D631" s="1" t="s">
        <v>21</v>
      </c>
      <c r="E631" s="1">
        <v>263.7</v>
      </c>
      <c r="F631" s="1">
        <v>248.1</v>
      </c>
      <c r="G631" s="1">
        <v>267</v>
      </c>
      <c r="H631" s="1">
        <v>273.5</v>
      </c>
      <c r="I631" s="1">
        <v>268.2</v>
      </c>
      <c r="J631" s="1">
        <v>265.7</v>
      </c>
      <c r="K631" s="1">
        <v>271.2</v>
      </c>
      <c r="L631" s="1">
        <v>270.8</v>
      </c>
      <c r="M631" s="1">
        <v>277.8</v>
      </c>
      <c r="N631" s="1">
        <v>274.14777089315396</v>
      </c>
      <c r="O631" s="1">
        <v>273.33178873941205</v>
      </c>
      <c r="P631" s="1">
        <v>283.41658694909461</v>
      </c>
      <c r="Q631" s="1">
        <v>283.87299465240648</v>
      </c>
      <c r="R631" s="1">
        <v>281.6673455416738</v>
      </c>
      <c r="S631" s="1">
        <v>280.07004020276179</v>
      </c>
      <c r="T631" s="1">
        <v>278.08295883516087</v>
      </c>
      <c r="U631" s="1">
        <v>285.75347497299242</v>
      </c>
      <c r="V631" s="1">
        <v>294.89941509778834</v>
      </c>
      <c r="W631" s="1">
        <v>298.54911488439308</v>
      </c>
      <c r="X631" s="1">
        <v>297.45075906411859</v>
      </c>
      <c r="Y631" s="1">
        <v>297.31921513169522</v>
      </c>
    </row>
    <row r="632" spans="1:25" x14ac:dyDescent="0.25">
      <c r="A632" s="1" t="s">
        <v>91</v>
      </c>
      <c r="B632" s="1" t="s">
        <v>4</v>
      </c>
      <c r="C632" s="1"/>
      <c r="D632" s="1" t="s">
        <v>5</v>
      </c>
      <c r="E632" s="1"/>
      <c r="F632" s="1"/>
      <c r="G632" s="1"/>
      <c r="H632" s="1"/>
      <c r="I632" s="1"/>
      <c r="J632" s="1"/>
      <c r="K632" s="1"/>
      <c r="L632" s="1"/>
      <c r="M632" s="1"/>
      <c r="N632" s="1">
        <v>5.5</v>
      </c>
      <c r="O632" s="1">
        <v>4.8</v>
      </c>
      <c r="P632" s="1">
        <v>5.4</v>
      </c>
      <c r="Q632" s="1">
        <v>5.6</v>
      </c>
      <c r="R632" s="1">
        <v>5.7</v>
      </c>
      <c r="S632" s="1">
        <v>6.1</v>
      </c>
      <c r="T632" s="1">
        <v>5.5</v>
      </c>
      <c r="U632" s="1">
        <v>4.3</v>
      </c>
      <c r="V632" s="1">
        <v>4.0999999999999996</v>
      </c>
      <c r="W632" s="1">
        <v>3.5</v>
      </c>
      <c r="X632" s="1">
        <v>3.2</v>
      </c>
      <c r="Y632" s="1"/>
    </row>
    <row r="633" spans="1:25" x14ac:dyDescent="0.25">
      <c r="A633" s="1" t="s">
        <v>91</v>
      </c>
      <c r="B633" s="1" t="s">
        <v>6</v>
      </c>
      <c r="C633" s="1"/>
      <c r="D633" s="1" t="s">
        <v>7</v>
      </c>
      <c r="E633" s="1"/>
      <c r="F633" s="1"/>
      <c r="G633" s="1"/>
      <c r="H633" s="1"/>
      <c r="I633" s="1"/>
      <c r="J633" s="1"/>
      <c r="K633" s="1"/>
      <c r="L633" s="1"/>
      <c r="M633" s="1"/>
      <c r="N633" s="1">
        <v>18.60960830988963</v>
      </c>
      <c r="O633" s="1">
        <v>18.282124125874127</v>
      </c>
      <c r="P633" s="1">
        <v>17.818721755971595</v>
      </c>
      <c r="Q633" s="1">
        <v>17.78782176076141</v>
      </c>
      <c r="R633" s="1">
        <v>18.011626631567399</v>
      </c>
      <c r="S633" s="1">
        <v>17.402527816787298</v>
      </c>
      <c r="T633" s="1">
        <v>18.561572145679804</v>
      </c>
      <c r="U633" s="1">
        <v>19.972476290832454</v>
      </c>
      <c r="V633" s="1">
        <v>18.593382891843785</v>
      </c>
      <c r="W633" s="1">
        <v>19.636873248209284</v>
      </c>
      <c r="X633" s="1">
        <v>19.505925080419217</v>
      </c>
      <c r="Y633" s="1">
        <v>17.230486781368022</v>
      </c>
    </row>
    <row r="634" spans="1:25" x14ac:dyDescent="0.25">
      <c r="A634" s="1" t="s">
        <v>91</v>
      </c>
      <c r="B634" s="1" t="s">
        <v>8</v>
      </c>
      <c r="C634" s="1"/>
      <c r="D634" s="1" t="s">
        <v>9</v>
      </c>
      <c r="E634" s="1"/>
      <c r="F634" s="1"/>
      <c r="G634" s="1"/>
      <c r="H634" s="1"/>
      <c r="I634" s="1"/>
      <c r="J634" s="1"/>
      <c r="K634" s="1"/>
      <c r="L634" s="1"/>
      <c r="M634" s="1"/>
      <c r="N634" s="1">
        <v>31.503971001947637</v>
      </c>
      <c r="O634" s="1">
        <v>34.365297202797201</v>
      </c>
      <c r="P634" s="1">
        <v>33.366881859264041</v>
      </c>
      <c r="Q634" s="1">
        <v>33.006489292667098</v>
      </c>
      <c r="R634" s="1">
        <v>32.470999232203575</v>
      </c>
      <c r="S634" s="1">
        <v>34.64204385870152</v>
      </c>
      <c r="T634" s="1">
        <v>37.869208586991348</v>
      </c>
      <c r="U634" s="1">
        <v>35.822655426765024</v>
      </c>
      <c r="V634" s="1">
        <v>34.477771961051197</v>
      </c>
      <c r="W634" s="1">
        <v>37.634817813765174</v>
      </c>
      <c r="X634" s="1">
        <v>36.931794126802949</v>
      </c>
      <c r="Y634" s="1">
        <v>34.396957616449853</v>
      </c>
    </row>
    <row r="635" spans="1:25" x14ac:dyDescent="0.25">
      <c r="A635" s="1" t="s">
        <v>91</v>
      </c>
      <c r="B635" s="1" t="s">
        <v>10</v>
      </c>
      <c r="C635" s="1"/>
      <c r="D635" s="1" t="s">
        <v>11</v>
      </c>
      <c r="E635" s="1"/>
      <c r="F635" s="1"/>
      <c r="G635" s="1"/>
      <c r="H635" s="1"/>
      <c r="I635" s="1"/>
      <c r="J635" s="1"/>
      <c r="K635" s="1"/>
      <c r="L635" s="1"/>
      <c r="M635" s="1"/>
      <c r="N635" s="1">
        <v>4.9864206881627355</v>
      </c>
      <c r="O635" s="1">
        <v>4.852578671328672</v>
      </c>
      <c r="P635" s="1">
        <v>5.014396384764364</v>
      </c>
      <c r="Q635" s="1">
        <v>4.6056889465714903</v>
      </c>
      <c r="R635" s="1">
        <v>4.8173741362290228</v>
      </c>
      <c r="S635" s="1">
        <v>4.955428324511181</v>
      </c>
      <c r="T635" s="1">
        <v>5.3692192673288472</v>
      </c>
      <c r="U635" s="1">
        <v>6.0048682824025281</v>
      </c>
      <c r="V635" s="1">
        <v>5.728845147105015</v>
      </c>
      <c r="W635" s="1">
        <v>6.0283089380255372</v>
      </c>
      <c r="X635" s="1">
        <v>5.9622807927778361</v>
      </c>
      <c r="Y635" s="1">
        <v>5.0725556021821232</v>
      </c>
    </row>
    <row r="636" spans="1:25" x14ac:dyDescent="0.25">
      <c r="A636" s="1" t="s">
        <v>91</v>
      </c>
      <c r="B636" s="1" t="s">
        <v>12</v>
      </c>
      <c r="C636" s="1"/>
      <c r="D636" s="1" t="s">
        <v>13</v>
      </c>
      <c r="E636" s="1"/>
      <c r="F636" s="1"/>
      <c r="G636" s="1"/>
      <c r="H636" s="1"/>
      <c r="I636" s="1"/>
      <c r="J636" s="1"/>
      <c r="K636" s="1"/>
      <c r="L636" s="1"/>
      <c r="M636" s="1"/>
      <c r="N636" s="1">
        <v>11.340022296544037</v>
      </c>
      <c r="O636" s="1">
        <v>11.004762912785775</v>
      </c>
      <c r="P636" s="1">
        <v>11.032938372011497</v>
      </c>
      <c r="Q636" s="1">
        <v>11.647185555023595</v>
      </c>
      <c r="R636" s="1">
        <v>11.934727520435967</v>
      </c>
      <c r="S636" s="1">
        <v>12.148170115252411</v>
      </c>
      <c r="T636" s="1">
        <v>11.616697368421054</v>
      </c>
      <c r="U636" s="1">
        <v>11.504595695171611</v>
      </c>
      <c r="V636" s="1">
        <v>12.407448424250095</v>
      </c>
      <c r="W636" s="1">
        <v>12.990362636683761</v>
      </c>
      <c r="X636" s="1">
        <v>14.074828110739277</v>
      </c>
      <c r="Y636" s="1">
        <v>14.795529411764704</v>
      </c>
    </row>
    <row r="637" spans="1:25" x14ac:dyDescent="0.25">
      <c r="A637" s="1" t="s">
        <v>91</v>
      </c>
      <c r="B637" s="1" t="s">
        <v>14</v>
      </c>
      <c r="C637" s="1"/>
      <c r="D637" s="1" t="s">
        <v>15</v>
      </c>
      <c r="E637" s="1"/>
      <c r="F637" s="1"/>
      <c r="G637" s="1"/>
      <c r="H637" s="1"/>
      <c r="I637" s="1"/>
      <c r="J637" s="1"/>
      <c r="K637" s="1"/>
      <c r="L637" s="1"/>
      <c r="M637" s="1"/>
      <c r="N637" s="1">
        <v>31.286510590858416</v>
      </c>
      <c r="O637" s="1">
        <v>29.117033587355351</v>
      </c>
      <c r="P637" s="1">
        <v>28.916090584028606</v>
      </c>
      <c r="Q637" s="1">
        <v>30.802763148895423</v>
      </c>
      <c r="R637" s="1">
        <v>30.390040871934605</v>
      </c>
      <c r="S637" s="1">
        <v>29.796023454876327</v>
      </c>
      <c r="T637" s="1">
        <v>28.104657894736842</v>
      </c>
      <c r="U637" s="1">
        <v>26.980880356796586</v>
      </c>
      <c r="V637" s="1">
        <v>28.528825465130993</v>
      </c>
      <c r="W637" s="1">
        <v>29.394192870822266</v>
      </c>
      <c r="X637" s="1">
        <v>29.03704289625799</v>
      </c>
      <c r="Y637" s="1">
        <v>30.641628959276016</v>
      </c>
    </row>
    <row r="638" spans="1:25" x14ac:dyDescent="0.25">
      <c r="A638" s="1" t="s">
        <v>91</v>
      </c>
      <c r="B638" s="1" t="s">
        <v>16</v>
      </c>
      <c r="C638" s="1"/>
      <c r="D638" s="1" t="s">
        <v>17</v>
      </c>
      <c r="E638" s="1"/>
      <c r="F638" s="1"/>
      <c r="G638" s="1"/>
      <c r="H638" s="1"/>
      <c r="I638" s="1"/>
      <c r="J638" s="1"/>
      <c r="K638" s="1"/>
      <c r="L638" s="1"/>
      <c r="M638" s="1"/>
      <c r="N638" s="1">
        <v>21.373467112597549</v>
      </c>
      <c r="O638" s="1">
        <v>19.978203499858878</v>
      </c>
      <c r="P638" s="1">
        <v>20.250971043959893</v>
      </c>
      <c r="Q638" s="1">
        <v>21.450051296080982</v>
      </c>
      <c r="R638" s="1">
        <v>21.875231607629431</v>
      </c>
      <c r="S638" s="1">
        <v>21.655806429871269</v>
      </c>
      <c r="T638" s="1">
        <v>20.378644736842105</v>
      </c>
      <c r="U638" s="1">
        <v>20.314523948031802</v>
      </c>
      <c r="V638" s="1">
        <v>21.563726110618912</v>
      </c>
      <c r="W638" s="1">
        <v>22.315444492493981</v>
      </c>
      <c r="X638" s="1">
        <v>22.288128993002744</v>
      </c>
      <c r="Y638" s="1">
        <v>23.662841628959274</v>
      </c>
    </row>
    <row r="639" spans="1:25" x14ac:dyDescent="0.25">
      <c r="A639" s="1" t="s">
        <v>91</v>
      </c>
      <c r="B639" s="1" t="s">
        <v>18</v>
      </c>
      <c r="C639" s="1"/>
      <c r="D639" s="1" t="s">
        <v>19</v>
      </c>
      <c r="E639" s="1"/>
      <c r="F639" s="1"/>
      <c r="G639" s="1"/>
      <c r="H639" s="1"/>
      <c r="I639" s="1"/>
      <c r="J639" s="1"/>
      <c r="K639" s="1"/>
      <c r="L639" s="1"/>
      <c r="M639" s="1"/>
      <c r="N639" s="1">
        <v>8.0631857337161854</v>
      </c>
      <c r="O639" s="1">
        <v>9.4405414382992863</v>
      </c>
      <c r="P639" s="1">
        <v>8.9816023231978139</v>
      </c>
      <c r="Q639" s="1">
        <v>8.5377005347593578</v>
      </c>
      <c r="R639" s="1">
        <v>9.1845284956358029</v>
      </c>
      <c r="S639" s="1">
        <v>8.9298898793917143</v>
      </c>
      <c r="T639" s="1">
        <v>10.244544310623764</v>
      </c>
      <c r="U639" s="1">
        <v>10.018437162405473</v>
      </c>
      <c r="V639" s="1">
        <v>9.7294827271065625</v>
      </c>
      <c r="W639" s="1">
        <v>11.070429913294797</v>
      </c>
      <c r="X639" s="1">
        <v>10.843132702268264</v>
      </c>
      <c r="Y639" s="1">
        <v>9.0502209651758889</v>
      </c>
    </row>
    <row r="640" spans="1:25" x14ac:dyDescent="0.25">
      <c r="A640" s="1" t="s">
        <v>91</v>
      </c>
      <c r="B640" s="1" t="s">
        <v>20</v>
      </c>
      <c r="C640" s="1"/>
      <c r="D640" s="1" t="s">
        <v>21</v>
      </c>
      <c r="E640" s="1">
        <v>129.30000000000001</v>
      </c>
      <c r="F640" s="1">
        <v>120.8</v>
      </c>
      <c r="G640" s="1">
        <v>131.9</v>
      </c>
      <c r="H640" s="1">
        <v>133.4</v>
      </c>
      <c r="I640" s="1">
        <v>133</v>
      </c>
      <c r="J640" s="1">
        <v>131.69999999999999</v>
      </c>
      <c r="K640" s="1">
        <v>135.30000000000001</v>
      </c>
      <c r="L640" s="1">
        <v>133.6</v>
      </c>
      <c r="M640" s="1">
        <v>138.20000000000002</v>
      </c>
      <c r="N640" s="1">
        <v>132.6631857337162</v>
      </c>
      <c r="O640" s="1">
        <v>131.84054143829928</v>
      </c>
      <c r="P640" s="1">
        <v>130.7816023231978</v>
      </c>
      <c r="Q640" s="1">
        <v>133.43770053475936</v>
      </c>
      <c r="R640" s="1">
        <v>134.38452849563578</v>
      </c>
      <c r="S640" s="1">
        <v>135.6298898793917</v>
      </c>
      <c r="T640" s="1">
        <v>137.64454431062376</v>
      </c>
      <c r="U640" s="1">
        <v>134.9184371624055</v>
      </c>
      <c r="V640" s="1">
        <v>135.12948272710656</v>
      </c>
      <c r="W640" s="1">
        <v>142.57042991329479</v>
      </c>
      <c r="X640" s="1">
        <v>141.84313270226826</v>
      </c>
      <c r="Y640" s="1">
        <v>134.85022096517588</v>
      </c>
    </row>
    <row r="641" spans="1:25" x14ac:dyDescent="0.25">
      <c r="A641" s="1" t="s">
        <v>92</v>
      </c>
      <c r="B641" s="1" t="s">
        <v>4</v>
      </c>
      <c r="C641" s="1"/>
      <c r="D641" s="1" t="s">
        <v>5</v>
      </c>
      <c r="E641" s="1"/>
      <c r="F641" s="1"/>
      <c r="G641" s="1"/>
      <c r="H641" s="1"/>
      <c r="I641" s="1"/>
      <c r="J641" s="1"/>
      <c r="K641" s="1"/>
      <c r="L641" s="1"/>
      <c r="M641" s="1"/>
      <c r="N641" s="1">
        <v>5.6</v>
      </c>
      <c r="O641" s="1">
        <v>5.8</v>
      </c>
      <c r="P641" s="1">
        <v>4.5999999999999996</v>
      </c>
      <c r="Q641" s="1">
        <v>4.3</v>
      </c>
      <c r="R641" s="1">
        <v>4.4000000000000004</v>
      </c>
      <c r="S641" s="1">
        <v>5.0999999999999996</v>
      </c>
      <c r="T641" s="1">
        <v>4.7</v>
      </c>
      <c r="U641" s="1">
        <v>5.4</v>
      </c>
      <c r="V641" s="1">
        <v>5.7</v>
      </c>
      <c r="W641" s="1">
        <v>5.6</v>
      </c>
      <c r="X641" s="1">
        <v>5.0999999999999996</v>
      </c>
      <c r="Y641" s="1">
        <v>4.8</v>
      </c>
    </row>
    <row r="642" spans="1:25" x14ac:dyDescent="0.25">
      <c r="A642" s="1" t="s">
        <v>92</v>
      </c>
      <c r="B642" s="1" t="s">
        <v>6</v>
      </c>
      <c r="C642" s="1"/>
      <c r="D642" s="1" t="s">
        <v>7</v>
      </c>
      <c r="E642" s="1"/>
      <c r="F642" s="1"/>
      <c r="G642" s="1"/>
      <c r="H642" s="1"/>
      <c r="I642" s="1"/>
      <c r="J642" s="1"/>
      <c r="K642" s="1"/>
      <c r="L642" s="1"/>
      <c r="M642" s="1"/>
      <c r="N642" s="1">
        <v>24.93096732309024</v>
      </c>
      <c r="O642" s="1">
        <v>23.866695804195803</v>
      </c>
      <c r="P642" s="1">
        <v>24.68999354422208</v>
      </c>
      <c r="Q642" s="1">
        <v>25.607300454250485</v>
      </c>
      <c r="R642" s="1">
        <v>25.098168257102113</v>
      </c>
      <c r="S642" s="1">
        <v>23.82007129739657</v>
      </c>
      <c r="T642" s="1">
        <v>24.304058528249492</v>
      </c>
      <c r="U642" s="1">
        <v>23.724531085353</v>
      </c>
      <c r="V642" s="1">
        <v>25.213317977175162</v>
      </c>
      <c r="W642" s="1">
        <v>28.036125817502338</v>
      </c>
      <c r="X642" s="1">
        <v>25.930725329459371</v>
      </c>
      <c r="Y642" s="1">
        <v>25.120541334452369</v>
      </c>
    </row>
    <row r="643" spans="1:25" x14ac:dyDescent="0.25">
      <c r="A643" s="1" t="s">
        <v>92</v>
      </c>
      <c r="B643" s="1" t="s">
        <v>8</v>
      </c>
      <c r="C643" s="1"/>
      <c r="D643" s="1" t="s">
        <v>9</v>
      </c>
      <c r="E643" s="1"/>
      <c r="F643" s="1"/>
      <c r="G643" s="1"/>
      <c r="H643" s="1"/>
      <c r="I643" s="1"/>
      <c r="J643" s="1"/>
      <c r="K643" s="1"/>
      <c r="L643" s="1"/>
      <c r="M643" s="1"/>
      <c r="N643" s="1">
        <v>44.388811945466351</v>
      </c>
      <c r="O643" s="1">
        <v>42.898426573426576</v>
      </c>
      <c r="P643" s="1">
        <v>42.961953948784164</v>
      </c>
      <c r="Q643" s="1">
        <v>45.162362102530821</v>
      </c>
      <c r="R643" s="1">
        <v>41.889097290775481</v>
      </c>
      <c r="S643" s="1">
        <v>40.297083288322348</v>
      </c>
      <c r="T643" s="1">
        <v>41.765619993591798</v>
      </c>
      <c r="U643" s="1">
        <v>41.642518440463647</v>
      </c>
      <c r="V643" s="1">
        <v>43.918155166998218</v>
      </c>
      <c r="W643" s="1">
        <v>42.357085020242913</v>
      </c>
      <c r="X643" s="1">
        <v>42.543156583999178</v>
      </c>
      <c r="Y643" s="1">
        <v>38.784116659672677</v>
      </c>
    </row>
    <row r="644" spans="1:25" x14ac:dyDescent="0.25">
      <c r="A644" s="1" t="s">
        <v>92</v>
      </c>
      <c r="B644" s="1" t="s">
        <v>10</v>
      </c>
      <c r="C644" s="1"/>
      <c r="D644" s="1" t="s">
        <v>11</v>
      </c>
      <c r="E644" s="1"/>
      <c r="F644" s="1"/>
      <c r="G644" s="1"/>
      <c r="H644" s="1"/>
      <c r="I644" s="1"/>
      <c r="J644" s="1"/>
      <c r="K644" s="1"/>
      <c r="L644" s="1"/>
      <c r="M644" s="1"/>
      <c r="N644" s="1">
        <v>6.680220731443411</v>
      </c>
      <c r="O644" s="1">
        <v>6.3348776223776229</v>
      </c>
      <c r="P644" s="1">
        <v>6.9480525069937586</v>
      </c>
      <c r="Q644" s="1">
        <v>6.6303374432186892</v>
      </c>
      <c r="R644" s="1">
        <v>6.7127344521224082</v>
      </c>
      <c r="S644" s="1">
        <v>6.782845414281085</v>
      </c>
      <c r="T644" s="1">
        <v>7.0303214781587089</v>
      </c>
      <c r="U644" s="1">
        <v>7.1329504741833505</v>
      </c>
      <c r="V644" s="1">
        <v>7.7685268558266154</v>
      </c>
      <c r="W644" s="1">
        <v>8.6067891622547492</v>
      </c>
      <c r="X644" s="1">
        <v>7.9261180865414547</v>
      </c>
      <c r="Y644" s="1">
        <v>7.3953420058749471</v>
      </c>
    </row>
    <row r="645" spans="1:25" x14ac:dyDescent="0.25">
      <c r="A645" s="1" t="s">
        <v>92</v>
      </c>
      <c r="B645" s="1" t="s">
        <v>12</v>
      </c>
      <c r="C645" s="1"/>
      <c r="D645" s="1" t="s">
        <v>13</v>
      </c>
      <c r="E645" s="1"/>
      <c r="F645" s="1"/>
      <c r="G645" s="1"/>
      <c r="H645" s="1"/>
      <c r="I645" s="1"/>
      <c r="J645" s="1"/>
      <c r="K645" s="1"/>
      <c r="L645" s="1"/>
      <c r="M645" s="1"/>
      <c r="N645" s="1">
        <v>15.946906354515052</v>
      </c>
      <c r="O645" s="1">
        <v>16.42474597798476</v>
      </c>
      <c r="P645" s="1">
        <v>15.962939073126266</v>
      </c>
      <c r="Q645" s="1">
        <v>16.696122016277954</v>
      </c>
      <c r="R645" s="1">
        <v>16.879645776566754</v>
      </c>
      <c r="S645" s="1">
        <v>17.9548426231718</v>
      </c>
      <c r="T645" s="1">
        <v>18.149881578947372</v>
      </c>
      <c r="U645" s="1">
        <v>17.843862710878419</v>
      </c>
      <c r="V645" s="1">
        <v>18.879173522338942</v>
      </c>
      <c r="W645" s="1">
        <v>19.154259591029842</v>
      </c>
      <c r="X645" s="1">
        <v>21.112242166108913</v>
      </c>
      <c r="Y645" s="1">
        <v>19.334823529411764</v>
      </c>
    </row>
    <row r="646" spans="1:25" x14ac:dyDescent="0.25">
      <c r="A646" s="1" t="s">
        <v>92</v>
      </c>
      <c r="B646" s="1" t="s">
        <v>14</v>
      </c>
      <c r="C646" s="1"/>
      <c r="D646" s="1" t="s">
        <v>15</v>
      </c>
      <c r="E646" s="1"/>
      <c r="F646" s="1"/>
      <c r="G646" s="1"/>
      <c r="H646" s="1"/>
      <c r="I646" s="1"/>
      <c r="J646" s="1"/>
      <c r="K646" s="1"/>
      <c r="L646" s="1"/>
      <c r="M646" s="1"/>
      <c r="N646" s="1">
        <v>43.996655518394647</v>
      </c>
      <c r="O646" s="1">
        <v>43.457535986452164</v>
      </c>
      <c r="P646" s="1">
        <v>41.837067938021448</v>
      </c>
      <c r="Q646" s="1">
        <v>44.155447643800009</v>
      </c>
      <c r="R646" s="1">
        <v>42.981553133514986</v>
      </c>
      <c r="S646" s="1">
        <v>44.038147873559346</v>
      </c>
      <c r="T646" s="1">
        <v>43.910605263157898</v>
      </c>
      <c r="U646" s="1">
        <v>41.847896063602875</v>
      </c>
      <c r="V646" s="1">
        <v>43.409460827743317</v>
      </c>
      <c r="W646" s="1">
        <v>43.341669240748757</v>
      </c>
      <c r="X646" s="1">
        <v>43.55556434438698</v>
      </c>
      <c r="Y646" s="1">
        <v>40.04253393665158</v>
      </c>
    </row>
    <row r="647" spans="1:25" x14ac:dyDescent="0.25">
      <c r="A647" s="1" t="s">
        <v>92</v>
      </c>
      <c r="B647" s="1" t="s">
        <v>16</v>
      </c>
      <c r="C647" s="1"/>
      <c r="D647" s="1" t="s">
        <v>17</v>
      </c>
      <c r="E647" s="1"/>
      <c r="F647" s="1"/>
      <c r="G647" s="1"/>
      <c r="H647" s="1"/>
      <c r="I647" s="1"/>
      <c r="J647" s="1"/>
      <c r="K647" s="1"/>
      <c r="L647" s="1"/>
      <c r="M647" s="1"/>
      <c r="N647" s="1">
        <v>30.056438127090303</v>
      </c>
      <c r="O647" s="1">
        <v>29.817718035563086</v>
      </c>
      <c r="P647" s="1">
        <v>29.299992988852267</v>
      </c>
      <c r="Q647" s="1">
        <v>30.748430339922031</v>
      </c>
      <c r="R647" s="1">
        <v>30.938801089918258</v>
      </c>
      <c r="S647" s="1">
        <v>32.007009503268854</v>
      </c>
      <c r="T647" s="1">
        <v>31.839513157894736</v>
      </c>
      <c r="U647" s="1">
        <v>31.508241225518713</v>
      </c>
      <c r="V647" s="1">
        <v>32.811365649917732</v>
      </c>
      <c r="W647" s="1">
        <v>32.904071168221414</v>
      </c>
      <c r="X647" s="1">
        <v>33.432193489504108</v>
      </c>
      <c r="Y647" s="1">
        <v>30.922642533936653</v>
      </c>
    </row>
    <row r="648" spans="1:25" x14ac:dyDescent="0.25">
      <c r="A648" s="1" t="s">
        <v>92</v>
      </c>
      <c r="B648" s="1" t="s">
        <v>18</v>
      </c>
      <c r="C648" s="1"/>
      <c r="D648" s="1" t="s">
        <v>19</v>
      </c>
      <c r="E648" s="1"/>
      <c r="F648" s="1"/>
      <c r="G648" s="1"/>
      <c r="H648" s="1"/>
      <c r="I648" s="1"/>
      <c r="J648" s="1"/>
      <c r="K648" s="1"/>
      <c r="L648" s="1"/>
      <c r="M648" s="1"/>
      <c r="N648" s="1">
        <v>11.907782983225028</v>
      </c>
      <c r="O648" s="1">
        <v>13.502109284172064</v>
      </c>
      <c r="P648" s="1">
        <v>13.483037239494363</v>
      </c>
      <c r="Q648" s="1">
        <v>12.553475935828876</v>
      </c>
      <c r="R648" s="1">
        <v>12.626493239774089</v>
      </c>
      <c r="S648" s="1">
        <v>14.155112742527532</v>
      </c>
      <c r="T648" s="1">
        <v>14.453550242674815</v>
      </c>
      <c r="U648" s="1">
        <v>14.665898451566438</v>
      </c>
      <c r="V648" s="1">
        <v>15.327399012977518</v>
      </c>
      <c r="W648" s="1">
        <v>13.681701589595376</v>
      </c>
      <c r="X648" s="1">
        <v>11.100375066976245</v>
      </c>
      <c r="Y648" s="1">
        <v>12.860314654410464</v>
      </c>
    </row>
    <row r="649" spans="1:25" x14ac:dyDescent="0.25">
      <c r="A649" s="1" t="s">
        <v>92</v>
      </c>
      <c r="B649" s="1" t="s">
        <v>20</v>
      </c>
      <c r="C649" s="1"/>
      <c r="D649" s="1" t="s">
        <v>21</v>
      </c>
      <c r="E649" s="1">
        <v>162.4</v>
      </c>
      <c r="F649" s="1">
        <v>166.4</v>
      </c>
      <c r="G649" s="1">
        <v>180.1</v>
      </c>
      <c r="H649" s="1">
        <v>175.20000000000002</v>
      </c>
      <c r="I649" s="1">
        <v>178.1</v>
      </c>
      <c r="J649" s="1">
        <v>180.9</v>
      </c>
      <c r="K649" s="1">
        <v>184</v>
      </c>
      <c r="L649" s="1">
        <v>185.5</v>
      </c>
      <c r="M649" s="1">
        <v>187.8</v>
      </c>
      <c r="N649" s="1">
        <v>183.50778298322504</v>
      </c>
      <c r="O649" s="1">
        <v>182.10210928417206</v>
      </c>
      <c r="P649" s="1">
        <v>179.78303723949435</v>
      </c>
      <c r="Q649" s="1">
        <v>185.8534759358289</v>
      </c>
      <c r="R649" s="1">
        <v>181.52649323977408</v>
      </c>
      <c r="S649" s="1">
        <v>184.15511274252754</v>
      </c>
      <c r="T649" s="1">
        <v>186.15355024267484</v>
      </c>
      <c r="U649" s="1">
        <v>183.76589845156641</v>
      </c>
      <c r="V649" s="1">
        <v>193.0273990129775</v>
      </c>
      <c r="W649" s="1">
        <v>193.68170158959538</v>
      </c>
      <c r="X649" s="1">
        <v>190.70037506697625</v>
      </c>
      <c r="Y649" s="1">
        <v>179.26031465441045</v>
      </c>
    </row>
    <row r="650" spans="1:25" x14ac:dyDescent="0.25">
      <c r="A650" s="1" t="s">
        <v>93</v>
      </c>
      <c r="B650" s="1" t="s">
        <v>4</v>
      </c>
      <c r="C650" s="1"/>
      <c r="D650" s="1" t="s">
        <v>5</v>
      </c>
      <c r="E650" s="1"/>
      <c r="F650" s="1"/>
      <c r="G650" s="1"/>
      <c r="H650" s="1"/>
      <c r="I650" s="1"/>
      <c r="J650" s="1"/>
      <c r="K650" s="1"/>
      <c r="L650" s="1"/>
      <c r="M650" s="1"/>
      <c r="N650" s="1">
        <v>4</v>
      </c>
      <c r="O650" s="1"/>
      <c r="P650" s="1"/>
      <c r="Q650" s="1"/>
      <c r="R650" s="1">
        <v>4.0999999999999996</v>
      </c>
      <c r="S650" s="1"/>
      <c r="T650" s="1"/>
      <c r="U650" s="1"/>
      <c r="V650" s="1"/>
      <c r="W650" s="1"/>
      <c r="X650" s="1">
        <v>5.8</v>
      </c>
      <c r="Y650" s="1"/>
    </row>
    <row r="651" spans="1:25" x14ac:dyDescent="0.25">
      <c r="A651" s="1" t="s">
        <v>93</v>
      </c>
      <c r="B651" s="1" t="s">
        <v>6</v>
      </c>
      <c r="C651" s="1"/>
      <c r="D651" s="1" t="s">
        <v>7</v>
      </c>
      <c r="E651" s="1"/>
      <c r="F651" s="1"/>
      <c r="G651" s="1"/>
      <c r="H651" s="1"/>
      <c r="I651" s="1"/>
      <c r="J651" s="1"/>
      <c r="K651" s="1"/>
      <c r="L651" s="1"/>
      <c r="M651" s="1"/>
      <c r="N651" s="1">
        <v>68.069748812725294</v>
      </c>
      <c r="O651" s="1">
        <v>69.227623772733395</v>
      </c>
      <c r="P651" s="1">
        <v>69.118664815561232</v>
      </c>
      <c r="Q651" s="1">
        <v>67.206236770712223</v>
      </c>
      <c r="R651" s="1">
        <v>68.249394866338605</v>
      </c>
      <c r="S651" s="1">
        <v>67.544110504393387</v>
      </c>
      <c r="T651" s="1">
        <v>64.773549131597022</v>
      </c>
      <c r="U651" s="1">
        <v>64.253861756681488</v>
      </c>
      <c r="V651" s="1">
        <v>70.127835022951999</v>
      </c>
      <c r="W651" s="1">
        <v>73.090685692184422</v>
      </c>
      <c r="X651" s="1">
        <v>69.908502175264132</v>
      </c>
      <c r="Y651" s="1">
        <v>70.802529926139741</v>
      </c>
    </row>
    <row r="652" spans="1:25" x14ac:dyDescent="0.25">
      <c r="A652" s="1" t="s">
        <v>93</v>
      </c>
      <c r="B652" s="1" t="s">
        <v>8</v>
      </c>
      <c r="C652" s="1"/>
      <c r="D652" s="1" t="s">
        <v>9</v>
      </c>
      <c r="E652" s="1"/>
      <c r="F652" s="1"/>
      <c r="G652" s="1"/>
      <c r="H652" s="1"/>
      <c r="I652" s="1"/>
      <c r="J652" s="1"/>
      <c r="K652" s="1"/>
      <c r="L652" s="1"/>
      <c r="M652" s="1"/>
      <c r="N652" s="1">
        <v>88.227343079475872</v>
      </c>
      <c r="O652" s="1">
        <v>91.100491653839825</v>
      </c>
      <c r="P652" s="1">
        <v>91.849920133757308</v>
      </c>
      <c r="Q652" s="1">
        <v>83.976111260173511</v>
      </c>
      <c r="R652" s="1">
        <v>83.400877776300035</v>
      </c>
      <c r="S652" s="1">
        <v>87.553540467745023</v>
      </c>
      <c r="T652" s="1">
        <v>90.73433587986969</v>
      </c>
      <c r="U652" s="1">
        <v>90.212284485837131</v>
      </c>
      <c r="V652" s="1">
        <v>94.775475335265668</v>
      </c>
      <c r="W652" s="1">
        <v>119.69967262480318</v>
      </c>
      <c r="X652" s="1">
        <v>111.87178371659417</v>
      </c>
      <c r="Y652" s="1">
        <v>98.76230013866487</v>
      </c>
    </row>
    <row r="653" spans="1:25" x14ac:dyDescent="0.25">
      <c r="A653" s="1" t="s">
        <v>93</v>
      </c>
      <c r="B653" s="1" t="s">
        <v>10</v>
      </c>
      <c r="C653" s="1"/>
      <c r="D653" s="1" t="s">
        <v>11</v>
      </c>
      <c r="E653" s="1"/>
      <c r="F653" s="1"/>
      <c r="G653" s="1"/>
      <c r="H653" s="1"/>
      <c r="I653" s="1"/>
      <c r="J653" s="1"/>
      <c r="K653" s="1"/>
      <c r="L653" s="1"/>
      <c r="M653" s="1"/>
      <c r="N653" s="1">
        <v>20.402908107798822</v>
      </c>
      <c r="O653" s="1">
        <v>23.671884573426784</v>
      </c>
      <c r="P653" s="1">
        <v>24.831415050681478</v>
      </c>
      <c r="Q653" s="1">
        <v>24.517651969114269</v>
      </c>
      <c r="R653" s="1">
        <v>25.149727357361353</v>
      </c>
      <c r="S653" s="1">
        <v>25.802349027861592</v>
      </c>
      <c r="T653" s="1">
        <v>25.992114988533285</v>
      </c>
      <c r="U653" s="1">
        <v>26.133853757481397</v>
      </c>
      <c r="V653" s="1">
        <v>29.096689641782351</v>
      </c>
      <c r="W653" s="1">
        <v>30.7096416830124</v>
      </c>
      <c r="X653" s="1">
        <v>29.519714108141702</v>
      </c>
      <c r="Y653" s="1">
        <v>31.135169935195407</v>
      </c>
    </row>
    <row r="654" spans="1:25" x14ac:dyDescent="0.25">
      <c r="A654" s="1" t="s">
        <v>93</v>
      </c>
      <c r="B654" s="1" t="s">
        <v>12</v>
      </c>
      <c r="C654" s="1"/>
      <c r="D654" s="1" t="s">
        <v>13</v>
      </c>
      <c r="E654" s="1"/>
      <c r="F654" s="1"/>
      <c r="G654" s="1"/>
      <c r="H654" s="1"/>
      <c r="I654" s="1"/>
      <c r="J654" s="1"/>
      <c r="K654" s="1"/>
      <c r="L654" s="1"/>
      <c r="M654" s="1"/>
      <c r="N654" s="1">
        <v>40.443993248248312</v>
      </c>
      <c r="O654" s="1">
        <v>34.262952613534964</v>
      </c>
      <c r="P654" s="1">
        <v>38.118323247780026</v>
      </c>
      <c r="Q654" s="1">
        <v>34.046101773501796</v>
      </c>
      <c r="R654" s="1">
        <v>33.243411295588103</v>
      </c>
      <c r="S654" s="1">
        <v>31.787731457535948</v>
      </c>
      <c r="T654" s="1">
        <v>34.135558153259488</v>
      </c>
      <c r="U654" s="1">
        <v>34.495392166683359</v>
      </c>
      <c r="V654" s="1">
        <v>34.029682548445869</v>
      </c>
      <c r="W654" s="1">
        <v>37.227038359485043</v>
      </c>
      <c r="X654" s="1">
        <v>38.617370343785822</v>
      </c>
      <c r="Y654" s="1">
        <v>37.461616784620368</v>
      </c>
    </row>
    <row r="655" spans="1:25" x14ac:dyDescent="0.25">
      <c r="A655" s="1" t="s">
        <v>93</v>
      </c>
      <c r="B655" s="1" t="s">
        <v>14</v>
      </c>
      <c r="C655" s="1"/>
      <c r="D655" s="1" t="s">
        <v>15</v>
      </c>
      <c r="E655" s="1"/>
      <c r="F655" s="1"/>
      <c r="G655" s="1"/>
      <c r="H655" s="1"/>
      <c r="I655" s="1"/>
      <c r="J655" s="1"/>
      <c r="K655" s="1"/>
      <c r="L655" s="1"/>
      <c r="M655" s="1"/>
      <c r="N655" s="1">
        <v>69.50576813318925</v>
      </c>
      <c r="O655" s="1">
        <v>65.03475672756305</v>
      </c>
      <c r="P655" s="1">
        <v>75.571992302520243</v>
      </c>
      <c r="Q655" s="1">
        <v>71.69737104439551</v>
      </c>
      <c r="R655" s="1">
        <v>71.175881447626168</v>
      </c>
      <c r="S655" s="1">
        <v>68.756180821350995</v>
      </c>
      <c r="T655" s="1">
        <v>75.661505810786267</v>
      </c>
      <c r="U655" s="1">
        <v>77.064092290226711</v>
      </c>
      <c r="V655" s="1">
        <v>72.802298901341587</v>
      </c>
      <c r="W655" s="1">
        <v>78.340796671798742</v>
      </c>
      <c r="X655" s="1">
        <v>77.784373761289004</v>
      </c>
      <c r="Y655" s="1">
        <v>77.736426264125683</v>
      </c>
    </row>
    <row r="656" spans="1:25" x14ac:dyDescent="0.25">
      <c r="A656" s="1" t="s">
        <v>93</v>
      </c>
      <c r="B656" s="1" t="s">
        <v>16</v>
      </c>
      <c r="C656" s="1"/>
      <c r="D656" s="1" t="s">
        <v>17</v>
      </c>
      <c r="E656" s="1"/>
      <c r="F656" s="1"/>
      <c r="G656" s="1"/>
      <c r="H656" s="1"/>
      <c r="I656" s="1"/>
      <c r="J656" s="1"/>
      <c r="K656" s="1"/>
      <c r="L656" s="1"/>
      <c r="M656" s="1"/>
      <c r="N656" s="1">
        <v>51.350238618562464</v>
      </c>
      <c r="O656" s="1">
        <v>50.802290658901981</v>
      </c>
      <c r="P656" s="1">
        <v>61.109684449699763</v>
      </c>
      <c r="Q656" s="1">
        <v>55.656527182102707</v>
      </c>
      <c r="R656" s="1">
        <v>55.680707256785752</v>
      </c>
      <c r="S656" s="1">
        <v>52.456087721113079</v>
      </c>
      <c r="T656" s="1">
        <v>58.902936035954227</v>
      </c>
      <c r="U656" s="1">
        <v>60.940515543089916</v>
      </c>
      <c r="V656" s="1">
        <v>58.568018550212557</v>
      </c>
      <c r="W656" s="1">
        <v>60.732164968716219</v>
      </c>
      <c r="X656" s="1">
        <v>59.298255894925177</v>
      </c>
      <c r="Y656" s="1">
        <v>60.001956951253931</v>
      </c>
    </row>
    <row r="657" spans="1:25" x14ac:dyDescent="0.25">
      <c r="A657" s="1" t="s">
        <v>93</v>
      </c>
      <c r="B657" s="1" t="s">
        <v>18</v>
      </c>
      <c r="C657" s="1"/>
      <c r="D657" s="1" t="s">
        <v>19</v>
      </c>
      <c r="E657" s="1"/>
      <c r="F657" s="1"/>
      <c r="G657" s="1"/>
      <c r="H657" s="1"/>
      <c r="I657" s="1"/>
      <c r="J657" s="1"/>
      <c r="K657" s="1"/>
      <c r="L657" s="1"/>
      <c r="M657" s="1"/>
      <c r="N657" s="1">
        <v>29.756556052861569</v>
      </c>
      <c r="O657" s="1">
        <v>31.970394042817254</v>
      </c>
      <c r="P657" s="1">
        <v>30.906179499754781</v>
      </c>
      <c r="Q657" s="1">
        <v>32.105805164177298</v>
      </c>
      <c r="R657" s="1">
        <v>29.85845555222987</v>
      </c>
      <c r="S657" s="1">
        <v>32.866238805970148</v>
      </c>
      <c r="T657" s="1">
        <v>39.58122376399254</v>
      </c>
      <c r="U657" s="1">
        <v>32.702597969336395</v>
      </c>
      <c r="V657" s="1">
        <v>30.016740914419692</v>
      </c>
      <c r="W657" s="1">
        <v>31.080243873494339</v>
      </c>
      <c r="X657" s="1">
        <v>39.619176052163603</v>
      </c>
      <c r="Y657" s="1">
        <v>35.691518611289098</v>
      </c>
    </row>
    <row r="658" spans="1:25" x14ac:dyDescent="0.25">
      <c r="A658" s="1" t="s">
        <v>93</v>
      </c>
      <c r="B658" s="1" t="s">
        <v>20</v>
      </c>
      <c r="C658" s="1"/>
      <c r="D658" s="1" t="s">
        <v>21</v>
      </c>
      <c r="E658" s="1">
        <v>310.60000000000002</v>
      </c>
      <c r="F658" s="1">
        <v>336.8</v>
      </c>
      <c r="G658" s="1">
        <v>320.89999999999998</v>
      </c>
      <c r="H658" s="1">
        <v>319.10000000000002</v>
      </c>
      <c r="I658" s="1">
        <v>313.5</v>
      </c>
      <c r="J658" s="1">
        <v>347.8</v>
      </c>
      <c r="K658" s="1">
        <v>357.8</v>
      </c>
      <c r="L658" s="1">
        <v>364.7</v>
      </c>
      <c r="M658" s="1">
        <v>367.4</v>
      </c>
      <c r="N658" s="1">
        <v>371.75655605286158</v>
      </c>
      <c r="O658" s="1">
        <v>366.07039404281727</v>
      </c>
      <c r="P658" s="1">
        <v>391.50617949975486</v>
      </c>
      <c r="Q658" s="1">
        <v>369.20580516417732</v>
      </c>
      <c r="R658" s="1">
        <v>370.85845555222988</v>
      </c>
      <c r="S658" s="1">
        <v>366.7662388059702</v>
      </c>
      <c r="T658" s="1">
        <v>389.78122376399256</v>
      </c>
      <c r="U658" s="1">
        <v>385.80259796933643</v>
      </c>
      <c r="V658" s="1">
        <v>389.41674091441973</v>
      </c>
      <c r="W658" s="1">
        <v>430.88024387349435</v>
      </c>
      <c r="X658" s="1">
        <v>432.41917605216366</v>
      </c>
      <c r="Y658" s="1">
        <v>411.59151861128908</v>
      </c>
    </row>
    <row r="659" spans="1:25" x14ac:dyDescent="0.25">
      <c r="A659" s="1" t="s">
        <v>94</v>
      </c>
      <c r="B659" s="1" t="s">
        <v>4</v>
      </c>
      <c r="C659" s="1"/>
      <c r="D659" s="1" t="s">
        <v>5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>
        <v>4.2</v>
      </c>
      <c r="Q659" s="1">
        <v>6.5</v>
      </c>
      <c r="R659" s="1">
        <v>4.7</v>
      </c>
      <c r="S659" s="1">
        <v>5.2</v>
      </c>
      <c r="T659" s="1">
        <v>5.0999999999999996</v>
      </c>
      <c r="U659" s="1">
        <v>4.4000000000000004</v>
      </c>
      <c r="V659" s="1"/>
      <c r="W659" s="1">
        <v>4.7</v>
      </c>
      <c r="X659" s="1">
        <v>4.5999999999999996</v>
      </c>
      <c r="Y659" s="1">
        <v>8</v>
      </c>
    </row>
    <row r="660" spans="1:25" x14ac:dyDescent="0.25">
      <c r="A660" s="1" t="s">
        <v>94</v>
      </c>
      <c r="B660" s="1" t="s">
        <v>6</v>
      </c>
      <c r="C660" s="1"/>
      <c r="D660" s="1" t="s">
        <v>7</v>
      </c>
      <c r="E660" s="1"/>
      <c r="F660" s="1"/>
      <c r="G660" s="1"/>
      <c r="H660" s="1"/>
      <c r="I660" s="1"/>
      <c r="J660" s="1"/>
      <c r="K660" s="1"/>
      <c r="L660" s="1"/>
      <c r="M660" s="1"/>
      <c r="N660" s="1">
        <v>83.64553413057159</v>
      </c>
      <c r="O660" s="1">
        <v>80.600316810377024</v>
      </c>
      <c r="P660" s="1">
        <v>82.651983220624913</v>
      </c>
      <c r="Q660" s="1">
        <v>90.266630891691278</v>
      </c>
      <c r="R660" s="1">
        <v>91.811685951145989</v>
      </c>
      <c r="S660" s="1">
        <v>87.778844031026011</v>
      </c>
      <c r="T660" s="1">
        <v>82.577796929549081</v>
      </c>
      <c r="U660" s="1">
        <v>83.93824760381105</v>
      </c>
      <c r="V660" s="1">
        <v>89.354642406423793</v>
      </c>
      <c r="W660" s="1">
        <v>85.523350001381317</v>
      </c>
      <c r="X660" s="1">
        <v>84.631908017402111</v>
      </c>
      <c r="Y660" s="1">
        <v>82.128746073520674</v>
      </c>
    </row>
    <row r="661" spans="1:25" x14ac:dyDescent="0.25">
      <c r="A661" s="1" t="s">
        <v>94</v>
      </c>
      <c r="B661" s="1" t="s">
        <v>8</v>
      </c>
      <c r="C661" s="1"/>
      <c r="D661" s="1" t="s">
        <v>9</v>
      </c>
      <c r="E661" s="1"/>
      <c r="F661" s="1"/>
      <c r="G661" s="1"/>
      <c r="H661" s="1"/>
      <c r="I661" s="1"/>
      <c r="J661" s="1"/>
      <c r="K661" s="1"/>
      <c r="L661" s="1"/>
      <c r="M661" s="1"/>
      <c r="N661" s="1">
        <v>114.68294472735596</v>
      </c>
      <c r="O661" s="1">
        <v>131.43898859781521</v>
      </c>
      <c r="P661" s="1">
        <v>125.05465239524085</v>
      </c>
      <c r="Q661" s="1">
        <v>124.80300509793398</v>
      </c>
      <c r="R661" s="1">
        <v>129.25594272287978</v>
      </c>
      <c r="S661" s="1">
        <v>138.68898929985428</v>
      </c>
      <c r="T661" s="1">
        <v>127.28565856936268</v>
      </c>
      <c r="U661" s="1">
        <v>129.52170497235988</v>
      </c>
      <c r="V661" s="1">
        <v>137.8712871149819</v>
      </c>
      <c r="W661" s="1">
        <v>153.74332403237841</v>
      </c>
      <c r="X661" s="1">
        <v>140.73124093639942</v>
      </c>
      <c r="Y661" s="1">
        <v>140.05541924894584</v>
      </c>
    </row>
    <row r="662" spans="1:25" x14ac:dyDescent="0.25">
      <c r="A662" s="1" t="s">
        <v>94</v>
      </c>
      <c r="B662" s="1" t="s">
        <v>10</v>
      </c>
      <c r="C662" s="1"/>
      <c r="D662" s="1" t="s">
        <v>11</v>
      </c>
      <c r="E662" s="1"/>
      <c r="F662" s="1"/>
      <c r="G662" s="1"/>
      <c r="H662" s="1"/>
      <c r="I662" s="1"/>
      <c r="J662" s="1"/>
      <c r="K662" s="1"/>
      <c r="L662" s="1"/>
      <c r="M662" s="1"/>
      <c r="N662" s="1">
        <v>25.071521142072434</v>
      </c>
      <c r="O662" s="1">
        <v>27.56069459180776</v>
      </c>
      <c r="P662" s="1">
        <v>29.693364384134238</v>
      </c>
      <c r="Q662" s="1">
        <v>32.930364010374738</v>
      </c>
      <c r="R662" s="1">
        <v>33.832371325974201</v>
      </c>
      <c r="S662" s="1">
        <v>33.532166669119711</v>
      </c>
      <c r="T662" s="1">
        <v>33.136544501088245</v>
      </c>
      <c r="U662" s="1">
        <v>34.140047423829046</v>
      </c>
      <c r="V662" s="1">
        <v>37.074070478594315</v>
      </c>
      <c r="W662" s="1">
        <v>35.93332596624029</v>
      </c>
      <c r="X662" s="1">
        <v>35.736851046198467</v>
      </c>
      <c r="Y662" s="1">
        <v>36.115834677533464</v>
      </c>
    </row>
    <row r="663" spans="1:25" x14ac:dyDescent="0.25">
      <c r="A663" s="1" t="s">
        <v>94</v>
      </c>
      <c r="B663" s="1" t="s">
        <v>12</v>
      </c>
      <c r="C663" s="1"/>
      <c r="D663" s="1" t="s">
        <v>13</v>
      </c>
      <c r="E663" s="1"/>
      <c r="F663" s="1"/>
      <c r="G663" s="1"/>
      <c r="H663" s="1"/>
      <c r="I663" s="1"/>
      <c r="J663" s="1"/>
      <c r="K663" s="1"/>
      <c r="L663" s="1"/>
      <c r="M663" s="1"/>
      <c r="N663" s="1">
        <v>50.799460831339786</v>
      </c>
      <c r="O663" s="1">
        <v>47.548121448363311</v>
      </c>
      <c r="P663" s="1">
        <v>45.3145742041687</v>
      </c>
      <c r="Q663" s="1">
        <v>42.652551292453921</v>
      </c>
      <c r="R663" s="1">
        <v>44.663696250349787</v>
      </c>
      <c r="S663" s="1">
        <v>42.11355010746756</v>
      </c>
      <c r="T663" s="1">
        <v>42.310285772652989</v>
      </c>
      <c r="U663" s="1">
        <v>43.234224848909811</v>
      </c>
      <c r="V663" s="1">
        <v>42.238777673494177</v>
      </c>
      <c r="W663" s="1">
        <v>44.237461918956988</v>
      </c>
      <c r="X663" s="1">
        <v>46.551844273271698</v>
      </c>
      <c r="Y663" s="1">
        <v>46.16417273858184</v>
      </c>
    </row>
    <row r="664" spans="1:25" x14ac:dyDescent="0.25">
      <c r="A664" s="1" t="s">
        <v>94</v>
      </c>
      <c r="B664" s="1" t="s">
        <v>14</v>
      </c>
      <c r="C664" s="1"/>
      <c r="D664" s="1" t="s">
        <v>15</v>
      </c>
      <c r="E664" s="1"/>
      <c r="F664" s="1"/>
      <c r="G664" s="1"/>
      <c r="H664" s="1"/>
      <c r="I664" s="1"/>
      <c r="J664" s="1"/>
      <c r="K664" s="1"/>
      <c r="L664" s="1"/>
      <c r="M664" s="1"/>
      <c r="N664" s="1">
        <v>87.302347326622069</v>
      </c>
      <c r="O664" s="1">
        <v>90.251431221528208</v>
      </c>
      <c r="P664" s="1">
        <v>89.83901602095942</v>
      </c>
      <c r="Q664" s="1">
        <v>89.821613538889537</v>
      </c>
      <c r="R664" s="1">
        <v>95.627308553306605</v>
      </c>
      <c r="S664" s="1">
        <v>91.090704918221206</v>
      </c>
      <c r="T664" s="1">
        <v>93.780799437080077</v>
      </c>
      <c r="U664" s="1">
        <v>96.58699567041748</v>
      </c>
      <c r="V664" s="1">
        <v>90.364643074035229</v>
      </c>
      <c r="W664" s="1">
        <v>93.093572902676314</v>
      </c>
      <c r="X664" s="1">
        <v>93.76625135253849</v>
      </c>
      <c r="Y664" s="1">
        <v>95.795059534387775</v>
      </c>
    </row>
    <row r="665" spans="1:25" x14ac:dyDescent="0.25">
      <c r="A665" s="1" t="s">
        <v>94</v>
      </c>
      <c r="B665" s="1" t="s">
        <v>16</v>
      </c>
      <c r="C665" s="1"/>
      <c r="D665" s="1" t="s">
        <v>17</v>
      </c>
      <c r="E665" s="1"/>
      <c r="F665" s="1"/>
      <c r="G665" s="1"/>
      <c r="H665" s="1"/>
      <c r="I665" s="1"/>
      <c r="J665" s="1"/>
      <c r="K665" s="1"/>
      <c r="L665" s="1"/>
      <c r="M665" s="1"/>
      <c r="N665" s="1">
        <v>64.498191842038153</v>
      </c>
      <c r="O665" s="1">
        <v>70.500447330108486</v>
      </c>
      <c r="P665" s="1">
        <v>72.646409774871913</v>
      </c>
      <c r="Q665" s="1">
        <v>69.725835168656545</v>
      </c>
      <c r="R665" s="1">
        <v>74.808995196343631</v>
      </c>
      <c r="S665" s="1">
        <v>69.495744974311236</v>
      </c>
      <c r="T665" s="1">
        <v>73.008914790266928</v>
      </c>
      <c r="U665" s="1">
        <v>76.378779480672691</v>
      </c>
      <c r="V665" s="1">
        <v>72.696579252470613</v>
      </c>
      <c r="W665" s="1">
        <v>72.16896517836669</v>
      </c>
      <c r="X665" s="1">
        <v>71.481904374189838</v>
      </c>
      <c r="Y665" s="1">
        <v>73.940767727030391</v>
      </c>
    </row>
    <row r="666" spans="1:25" x14ac:dyDescent="0.25">
      <c r="A666" s="1" t="s">
        <v>94</v>
      </c>
      <c r="B666" s="1" t="s">
        <v>18</v>
      </c>
      <c r="C666" s="1"/>
      <c r="D666" s="1" t="s">
        <v>19</v>
      </c>
      <c r="E666" s="1"/>
      <c r="F666" s="1"/>
      <c r="G666" s="1"/>
      <c r="H666" s="1"/>
      <c r="I666" s="1"/>
      <c r="J666" s="1"/>
      <c r="K666" s="1"/>
      <c r="L666" s="1"/>
      <c r="M666" s="1"/>
      <c r="N666" s="1">
        <v>43.299393522074205</v>
      </c>
      <c r="O666" s="1">
        <v>39.827579894508219</v>
      </c>
      <c r="P666" s="1">
        <v>39.039955247670427</v>
      </c>
      <c r="Q666" s="1">
        <v>37.226365120638569</v>
      </c>
      <c r="R666" s="1">
        <v>43.04341215205028</v>
      </c>
      <c r="S666" s="1">
        <v>38.19715223880597</v>
      </c>
      <c r="T666" s="1">
        <v>49.178533115671641</v>
      </c>
      <c r="U666" s="1">
        <v>44.825790591452588</v>
      </c>
      <c r="V666" s="1">
        <v>50.142942555685813</v>
      </c>
      <c r="W666" s="1">
        <v>49.789251171898179</v>
      </c>
      <c r="X666" s="1">
        <v>42.293094250148194</v>
      </c>
      <c r="Y666" s="1">
        <v>42.866339488553621</v>
      </c>
    </row>
    <row r="667" spans="1:25" x14ac:dyDescent="0.25">
      <c r="A667" s="1" t="s">
        <v>94</v>
      </c>
      <c r="B667" s="1" t="s">
        <v>20</v>
      </c>
      <c r="C667" s="1"/>
      <c r="D667" s="1" t="s">
        <v>21</v>
      </c>
      <c r="E667" s="1">
        <v>392</v>
      </c>
      <c r="F667" s="1">
        <v>400.9</v>
      </c>
      <c r="G667" s="1">
        <v>437.2</v>
      </c>
      <c r="H667" s="1">
        <v>447.1</v>
      </c>
      <c r="I667" s="1">
        <v>442.5</v>
      </c>
      <c r="J667" s="1">
        <v>457.6</v>
      </c>
      <c r="K667" s="1">
        <v>474</v>
      </c>
      <c r="L667" s="1">
        <v>486.5</v>
      </c>
      <c r="M667" s="1">
        <v>486.79999999999995</v>
      </c>
      <c r="N667" s="1">
        <v>469.29939352207418</v>
      </c>
      <c r="O667" s="1">
        <v>487.72757989450827</v>
      </c>
      <c r="P667" s="1">
        <v>488.43995524767047</v>
      </c>
      <c r="Q667" s="1">
        <v>493.92636512063859</v>
      </c>
      <c r="R667" s="1">
        <v>517.74341215205027</v>
      </c>
      <c r="S667" s="1">
        <v>506.09715223880596</v>
      </c>
      <c r="T667" s="1">
        <v>506.37853311567164</v>
      </c>
      <c r="U667" s="1">
        <v>513.02579059145262</v>
      </c>
      <c r="V667" s="1">
        <v>519.74294255568577</v>
      </c>
      <c r="W667" s="1">
        <v>539.18925117189815</v>
      </c>
      <c r="X667" s="1">
        <v>519.79309425014821</v>
      </c>
      <c r="Y667" s="1">
        <v>525.06633948855358</v>
      </c>
    </row>
    <row r="668" spans="1:25" x14ac:dyDescent="0.25">
      <c r="A668" s="1" t="s">
        <v>95</v>
      </c>
      <c r="B668" s="1" t="s">
        <v>4</v>
      </c>
      <c r="C668" s="1"/>
      <c r="D668" s="1" t="s">
        <v>5</v>
      </c>
      <c r="E668" s="1"/>
      <c r="F668" s="1"/>
      <c r="G668" s="1"/>
      <c r="H668" s="1"/>
      <c r="I668" s="1"/>
      <c r="J668" s="1"/>
      <c r="K668" s="1"/>
      <c r="L668" s="1"/>
      <c r="M668" s="1"/>
      <c r="N668" s="1">
        <v>9.5</v>
      </c>
      <c r="O668" s="1">
        <v>7.4</v>
      </c>
      <c r="P668" s="1">
        <v>9.4</v>
      </c>
      <c r="Q668" s="1">
        <v>9</v>
      </c>
      <c r="R668" s="1"/>
      <c r="S668" s="1"/>
      <c r="T668" s="1">
        <v>7.9</v>
      </c>
      <c r="U668" s="1">
        <v>8</v>
      </c>
      <c r="V668" s="1">
        <v>8.6</v>
      </c>
      <c r="W668" s="1">
        <v>8.1</v>
      </c>
      <c r="X668" s="1">
        <v>5.2</v>
      </c>
      <c r="Y668" s="1">
        <v>6.3</v>
      </c>
    </row>
    <row r="669" spans="1:25" x14ac:dyDescent="0.25">
      <c r="A669" s="1" t="s">
        <v>95</v>
      </c>
      <c r="B669" s="1" t="s">
        <v>6</v>
      </c>
      <c r="C669" s="1"/>
      <c r="D669" s="1" t="s">
        <v>7</v>
      </c>
      <c r="E669" s="1"/>
      <c r="F669" s="1"/>
      <c r="G669" s="1"/>
      <c r="H669" s="1"/>
      <c r="I669" s="1"/>
      <c r="J669" s="1"/>
      <c r="K669" s="1"/>
      <c r="L669" s="1"/>
      <c r="M669" s="1"/>
      <c r="N669" s="1">
        <v>41.793042284144875</v>
      </c>
      <c r="O669" s="1">
        <v>35.98436720115965</v>
      </c>
      <c r="P669" s="1">
        <v>35.953322286413787</v>
      </c>
      <c r="Q669" s="1">
        <v>36.420320186029876</v>
      </c>
      <c r="R669" s="1">
        <v>37.316633417564397</v>
      </c>
      <c r="S669" s="1">
        <v>32.09057739575821</v>
      </c>
      <c r="T669" s="1">
        <v>30.238960545728101</v>
      </c>
      <c r="U669" s="1">
        <v>37.243752767580382</v>
      </c>
      <c r="V669" s="1">
        <v>29.784880802141263</v>
      </c>
      <c r="W669" s="1">
        <v>34.51040003315191</v>
      </c>
      <c r="X669" s="1">
        <v>36.199651957737728</v>
      </c>
      <c r="Y669" s="1">
        <v>30.914551320146021</v>
      </c>
    </row>
    <row r="670" spans="1:25" x14ac:dyDescent="0.25">
      <c r="A670" s="1" t="s">
        <v>95</v>
      </c>
      <c r="B670" s="1" t="s">
        <v>8</v>
      </c>
      <c r="C670" s="1"/>
      <c r="D670" s="1" t="s">
        <v>9</v>
      </c>
      <c r="E670" s="1"/>
      <c r="F670" s="1"/>
      <c r="G670" s="1"/>
      <c r="H670" s="1"/>
      <c r="I670" s="1"/>
      <c r="J670" s="1"/>
      <c r="K670" s="1"/>
      <c r="L670" s="1"/>
      <c r="M670" s="1"/>
      <c r="N670" s="1">
        <v>39.180106711678206</v>
      </c>
      <c r="O670" s="1">
        <v>32.211039048373358</v>
      </c>
      <c r="P670" s="1">
        <v>28.030168540164503</v>
      </c>
      <c r="Q670" s="1">
        <v>27.993104373490745</v>
      </c>
      <c r="R670" s="1">
        <v>30.232282661701461</v>
      </c>
      <c r="S670" s="1">
        <v>38.750585049232441</v>
      </c>
      <c r="T670" s="1">
        <v>37.12684964723411</v>
      </c>
      <c r="U670" s="1">
        <v>30.708164897795932</v>
      </c>
      <c r="V670" s="1">
        <v>32.857095704993966</v>
      </c>
      <c r="W670" s="1">
        <v>40.089776777080985</v>
      </c>
      <c r="X670" s="1">
        <v>37.014605344934743</v>
      </c>
      <c r="Y670" s="1">
        <v>32.690880663327391</v>
      </c>
    </row>
    <row r="671" spans="1:25" x14ac:dyDescent="0.25">
      <c r="A671" s="1" t="s">
        <v>95</v>
      </c>
      <c r="B671" s="1" t="s">
        <v>10</v>
      </c>
      <c r="C671" s="1"/>
      <c r="D671" s="1" t="s">
        <v>11</v>
      </c>
      <c r="E671" s="1"/>
      <c r="F671" s="1"/>
      <c r="G671" s="1"/>
      <c r="H671" s="1"/>
      <c r="I671" s="1"/>
      <c r="J671" s="1"/>
      <c r="K671" s="1"/>
      <c r="L671" s="1"/>
      <c r="M671" s="1"/>
      <c r="N671" s="1">
        <v>12.526851004176917</v>
      </c>
      <c r="O671" s="1">
        <v>12.304593750466998</v>
      </c>
      <c r="P671" s="1">
        <v>12.916509173421709</v>
      </c>
      <c r="Q671" s="1">
        <v>13.286575440479384</v>
      </c>
      <c r="R671" s="1">
        <v>13.751083920734141</v>
      </c>
      <c r="S671" s="1">
        <v>12.258837555009347</v>
      </c>
      <c r="T671" s="1">
        <v>12.13418980703779</v>
      </c>
      <c r="U671" s="1">
        <v>15.148082334623679</v>
      </c>
      <c r="V671" s="1">
        <v>12.358023492864771</v>
      </c>
      <c r="W671" s="1">
        <v>14.499823189767106</v>
      </c>
      <c r="X671" s="1">
        <v>15.285742697327533</v>
      </c>
      <c r="Y671" s="1">
        <v>13.594568016526587</v>
      </c>
    </row>
    <row r="672" spans="1:25" x14ac:dyDescent="0.25">
      <c r="A672" s="1" t="s">
        <v>95</v>
      </c>
      <c r="B672" s="1" t="s">
        <v>12</v>
      </c>
      <c r="C672" s="1"/>
      <c r="D672" s="1" t="s">
        <v>13</v>
      </c>
      <c r="E672" s="1"/>
      <c r="F672" s="1"/>
      <c r="G672" s="1"/>
      <c r="H672" s="1"/>
      <c r="I672" s="1"/>
      <c r="J672" s="1"/>
      <c r="K672" s="1"/>
      <c r="L672" s="1"/>
      <c r="M672" s="1"/>
      <c r="N672" s="1">
        <v>13.564910320708206</v>
      </c>
      <c r="O672" s="1">
        <v>14.106931855539377</v>
      </c>
      <c r="P672" s="1">
        <v>13.60745635389859</v>
      </c>
      <c r="Q672" s="1">
        <v>12.4877894980874</v>
      </c>
      <c r="R672" s="1">
        <v>13.08141731181793</v>
      </c>
      <c r="S672" s="1">
        <v>12.299566681608681</v>
      </c>
      <c r="T672" s="1">
        <v>12.019277737425096</v>
      </c>
      <c r="U672" s="1">
        <v>13.378212962035461</v>
      </c>
      <c r="V672" s="1">
        <v>12.611968199635619</v>
      </c>
      <c r="W672" s="1">
        <v>13.661879647525142</v>
      </c>
      <c r="X672" s="1">
        <v>15.011760924761363</v>
      </c>
      <c r="Y672" s="1">
        <v>13.107289434344914</v>
      </c>
    </row>
    <row r="673" spans="1:25" x14ac:dyDescent="0.25">
      <c r="A673" s="1" t="s">
        <v>95</v>
      </c>
      <c r="B673" s="1" t="s">
        <v>14</v>
      </c>
      <c r="C673" s="1"/>
      <c r="D673" s="1" t="s">
        <v>15</v>
      </c>
      <c r="E673" s="1"/>
      <c r="F673" s="1"/>
      <c r="G673" s="1"/>
      <c r="H673" s="1"/>
      <c r="I673" s="1"/>
      <c r="J673" s="1"/>
      <c r="K673" s="1"/>
      <c r="L673" s="1"/>
      <c r="M673" s="1"/>
      <c r="N673" s="1">
        <v>23.312226013673513</v>
      </c>
      <c r="O673" s="1">
        <v>26.776468792560934</v>
      </c>
      <c r="P673" s="1">
        <v>26.977644849412258</v>
      </c>
      <c r="Q673" s="1">
        <v>26.297920482207026</v>
      </c>
      <c r="R673" s="1">
        <v>28.007998321052145</v>
      </c>
      <c r="S673" s="1">
        <v>26.603698723032544</v>
      </c>
      <c r="T673" s="1">
        <v>26.640743599055746</v>
      </c>
      <c r="U673" s="1">
        <v>29.887465357774886</v>
      </c>
      <c r="V673" s="1">
        <v>26.981746811682218</v>
      </c>
      <c r="W673" s="1">
        <v>28.750139221017459</v>
      </c>
      <c r="X673" s="1">
        <v>30.237181149095271</v>
      </c>
      <c r="Y673" s="1">
        <v>27.198875171180962</v>
      </c>
    </row>
    <row r="674" spans="1:25" x14ac:dyDescent="0.25">
      <c r="A674" s="1" t="s">
        <v>95</v>
      </c>
      <c r="B674" s="1" t="s">
        <v>16</v>
      </c>
      <c r="C674" s="1"/>
      <c r="D674" s="1" t="s">
        <v>17</v>
      </c>
      <c r="E674" s="1"/>
      <c r="F674" s="1"/>
      <c r="G674" s="1"/>
      <c r="H674" s="1"/>
      <c r="I674" s="1"/>
      <c r="J674" s="1"/>
      <c r="K674" s="1"/>
      <c r="L674" s="1"/>
      <c r="M674" s="1"/>
      <c r="N674" s="1">
        <v>17.222863665618284</v>
      </c>
      <c r="O674" s="1">
        <v>20.916599351899684</v>
      </c>
      <c r="P674" s="1">
        <v>21.81489879668916</v>
      </c>
      <c r="Q674" s="1">
        <v>20.414290019705579</v>
      </c>
      <c r="R674" s="1">
        <v>21.910584367129935</v>
      </c>
      <c r="S674" s="1">
        <v>20.296734595358785</v>
      </c>
      <c r="T674" s="1">
        <v>20.739978663519153</v>
      </c>
      <c r="U674" s="1">
        <v>23.634321680189654</v>
      </c>
      <c r="V674" s="1">
        <v>21.70628498868216</v>
      </c>
      <c r="W674" s="1">
        <v>22.2879811314574</v>
      </c>
      <c r="X674" s="1">
        <v>23.051057926143365</v>
      </c>
      <c r="Y674" s="1">
        <v>20.993835394474122</v>
      </c>
    </row>
    <row r="675" spans="1:25" x14ac:dyDescent="0.25">
      <c r="A675" s="1" t="s">
        <v>95</v>
      </c>
      <c r="B675" s="1" t="s">
        <v>18</v>
      </c>
      <c r="C675" s="1"/>
      <c r="D675" s="1" t="s">
        <v>19</v>
      </c>
      <c r="E675" s="1"/>
      <c r="F675" s="1"/>
      <c r="G675" s="1"/>
      <c r="H675" s="1"/>
      <c r="I675" s="1"/>
      <c r="J675" s="1"/>
      <c r="K675" s="1"/>
      <c r="L675" s="1"/>
      <c r="M675" s="1"/>
      <c r="N675" s="1">
        <v>15.440493657141342</v>
      </c>
      <c r="O675" s="1">
        <v>18.058389699038166</v>
      </c>
      <c r="P675" s="1">
        <v>16.239863290828836</v>
      </c>
      <c r="Q675" s="1">
        <v>18.658768216726131</v>
      </c>
      <c r="R675" s="1">
        <v>15.940616581861716</v>
      </c>
      <c r="S675" s="1">
        <v>22.477802985074625</v>
      </c>
      <c r="T675" s="1">
        <v>15.589581389925375</v>
      </c>
      <c r="U675" s="1">
        <v>13.639976144066562</v>
      </c>
      <c r="V675" s="1">
        <v>20.493446658851113</v>
      </c>
      <c r="W675" s="1">
        <v>18.402067881089422</v>
      </c>
      <c r="X675" s="1">
        <v>18.785684647302904</v>
      </c>
      <c r="Y675" s="1">
        <v>20.564248267023942</v>
      </c>
    </row>
    <row r="676" spans="1:25" x14ac:dyDescent="0.25">
      <c r="A676" s="1" t="s">
        <v>95</v>
      </c>
      <c r="B676" s="1" t="s">
        <v>20</v>
      </c>
      <c r="C676" s="1"/>
      <c r="D676" s="1" t="s">
        <v>21</v>
      </c>
      <c r="E676" s="1">
        <v>146.30000000000001</v>
      </c>
      <c r="F676" s="1">
        <v>134.30000000000001</v>
      </c>
      <c r="G676" s="1">
        <v>142.5</v>
      </c>
      <c r="H676" s="1">
        <v>137.9</v>
      </c>
      <c r="I676" s="1">
        <v>144.4</v>
      </c>
      <c r="J676" s="1">
        <v>157.1</v>
      </c>
      <c r="K676" s="1">
        <v>184.1</v>
      </c>
      <c r="L676" s="1">
        <v>168.5</v>
      </c>
      <c r="M676" s="1">
        <v>173.79999999999998</v>
      </c>
      <c r="N676" s="1">
        <v>172.54049365714135</v>
      </c>
      <c r="O676" s="1">
        <v>167.75838969903816</v>
      </c>
      <c r="P676" s="1">
        <v>164.93986329082884</v>
      </c>
      <c r="Q676" s="1">
        <v>164.55876821672615</v>
      </c>
      <c r="R676" s="1">
        <v>160.24061658186173</v>
      </c>
      <c r="S676" s="1">
        <v>164.77780298507463</v>
      </c>
      <c r="T676" s="1">
        <v>162.38958138992538</v>
      </c>
      <c r="U676" s="1">
        <v>171.63997614406657</v>
      </c>
      <c r="V676" s="1">
        <v>165.39344665885113</v>
      </c>
      <c r="W676" s="1">
        <v>180.30206788108944</v>
      </c>
      <c r="X676" s="1">
        <v>180.7856846473029</v>
      </c>
      <c r="Y676" s="1">
        <v>165.36424826702395</v>
      </c>
    </row>
    <row r="677" spans="1:25" x14ac:dyDescent="0.25">
      <c r="A677" s="1" t="s">
        <v>96</v>
      </c>
      <c r="B677" s="1" t="s">
        <v>4</v>
      </c>
      <c r="C677" s="1"/>
      <c r="D677" s="1" t="s">
        <v>5</v>
      </c>
      <c r="E677" s="1"/>
      <c r="F677" s="1"/>
      <c r="G677" s="1"/>
      <c r="H677" s="1"/>
      <c r="I677" s="1"/>
      <c r="J677" s="1"/>
      <c r="K677" s="1"/>
      <c r="L677" s="1"/>
      <c r="M677" s="1"/>
      <c r="N677" s="1">
        <v>0.01</v>
      </c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5">
      <c r="A678" s="1" t="s">
        <v>96</v>
      </c>
      <c r="B678" s="1" t="s">
        <v>6</v>
      </c>
      <c r="C678" s="1"/>
      <c r="D678" s="1" t="s">
        <v>7</v>
      </c>
      <c r="E678" s="1"/>
      <c r="F678" s="1"/>
      <c r="G678" s="1"/>
      <c r="H678" s="1"/>
      <c r="I678" s="1"/>
      <c r="J678" s="1"/>
      <c r="K678" s="1"/>
      <c r="L678" s="1"/>
      <c r="M678" s="1"/>
      <c r="N678" s="1">
        <v>197.61034502488982</v>
      </c>
      <c r="O678" s="1">
        <v>171.75682561979767</v>
      </c>
      <c r="P678" s="1">
        <v>171.34458924866021</v>
      </c>
      <c r="Q678" s="1">
        <v>179.83622216259729</v>
      </c>
      <c r="R678" s="1">
        <v>183.21712550427807</v>
      </c>
      <c r="S678" s="1">
        <v>177.72365953814227</v>
      </c>
      <c r="T678" s="1">
        <v>177.13813523422778</v>
      </c>
      <c r="U678" s="1">
        <v>175.4259045524019</v>
      </c>
      <c r="V678" s="1">
        <v>192.99046833178471</v>
      </c>
      <c r="W678" s="1">
        <v>197.25007321048702</v>
      </c>
      <c r="X678" s="1">
        <v>187.36364201367309</v>
      </c>
      <c r="Y678" s="1">
        <v>187.07407250191017</v>
      </c>
    </row>
    <row r="679" spans="1:25" x14ac:dyDescent="0.25">
      <c r="A679" s="1" t="s">
        <v>96</v>
      </c>
      <c r="B679" s="1" t="s">
        <v>8</v>
      </c>
      <c r="C679" s="1"/>
      <c r="D679" s="1" t="s">
        <v>9</v>
      </c>
      <c r="E679" s="1"/>
      <c r="F679" s="1"/>
      <c r="G679" s="1"/>
      <c r="H679" s="1"/>
      <c r="I679" s="1"/>
      <c r="J679" s="1"/>
      <c r="K679" s="1"/>
      <c r="L679" s="1"/>
      <c r="M679" s="1"/>
      <c r="N679" s="1">
        <v>274.45885449447849</v>
      </c>
      <c r="O679" s="1">
        <v>271.71217179491009</v>
      </c>
      <c r="P679" s="1">
        <v>271.39854150805377</v>
      </c>
      <c r="Q679" s="1">
        <v>272.95733834182988</v>
      </c>
      <c r="R679" s="1">
        <v>282.46783260185305</v>
      </c>
      <c r="S679" s="1">
        <v>301.88459002399065</v>
      </c>
      <c r="T679" s="1">
        <v>307.38046129800318</v>
      </c>
      <c r="U679" s="1">
        <v>331.9234433699487</v>
      </c>
      <c r="V679" s="1">
        <v>337.5359951183658</v>
      </c>
      <c r="W679" s="1">
        <v>330.4737160538167</v>
      </c>
      <c r="X679" s="1">
        <v>346.51978454526625</v>
      </c>
      <c r="Y679" s="1">
        <v>357.26074511135636</v>
      </c>
    </row>
    <row r="680" spans="1:25" x14ac:dyDescent="0.25">
      <c r="A680" s="1" t="s">
        <v>96</v>
      </c>
      <c r="B680" s="1" t="s">
        <v>10</v>
      </c>
      <c r="C680" s="1"/>
      <c r="D680" s="1" t="s">
        <v>11</v>
      </c>
      <c r="E680" s="1"/>
      <c r="F680" s="1"/>
      <c r="G680" s="1"/>
      <c r="H680" s="1"/>
      <c r="I680" s="1"/>
      <c r="J680" s="1"/>
      <c r="K680" s="1"/>
      <c r="L680" s="1"/>
      <c r="M680" s="1"/>
      <c r="N680" s="1">
        <v>59.230800480631679</v>
      </c>
      <c r="O680" s="1">
        <v>58.731002585292231</v>
      </c>
      <c r="P680" s="1">
        <v>61.556869243286016</v>
      </c>
      <c r="Q680" s="1">
        <v>65.606439495572843</v>
      </c>
      <c r="R680" s="1">
        <v>67.515041893868869</v>
      </c>
      <c r="S680" s="1">
        <v>67.891750437867046</v>
      </c>
      <c r="T680" s="1">
        <v>71.081403467769036</v>
      </c>
      <c r="U680" s="1">
        <v>71.350652077649372</v>
      </c>
      <c r="V680" s="1">
        <v>80.073536549849536</v>
      </c>
      <c r="W680" s="1">
        <v>82.876210735696318</v>
      </c>
      <c r="X680" s="1">
        <v>79.116573441060694</v>
      </c>
      <c r="Y680" s="1">
        <v>82.265182386733443</v>
      </c>
    </row>
    <row r="681" spans="1:25" x14ac:dyDescent="0.25">
      <c r="A681" s="1" t="s">
        <v>96</v>
      </c>
      <c r="B681" s="1" t="s">
        <v>12</v>
      </c>
      <c r="C681" s="1"/>
      <c r="D681" s="1" t="s">
        <v>13</v>
      </c>
      <c r="E681" s="1"/>
      <c r="F681" s="1"/>
      <c r="G681" s="1"/>
      <c r="H681" s="1"/>
      <c r="I681" s="1"/>
      <c r="J681" s="1"/>
      <c r="K681" s="1"/>
      <c r="L681" s="1"/>
      <c r="M681" s="1"/>
      <c r="N681" s="1">
        <v>78.932232328261435</v>
      </c>
      <c r="O681" s="1">
        <v>80.624083031982337</v>
      </c>
      <c r="P681" s="1">
        <v>79.202374162435376</v>
      </c>
      <c r="Q681" s="1">
        <v>79.145584791932293</v>
      </c>
      <c r="R681" s="1">
        <v>75.519229782669541</v>
      </c>
      <c r="S681" s="1">
        <v>73.215663827684097</v>
      </c>
      <c r="T681" s="1">
        <v>75.19130651897585</v>
      </c>
      <c r="U681" s="1">
        <v>77.129697151824757</v>
      </c>
      <c r="V681" s="1">
        <v>79.53975376801192</v>
      </c>
      <c r="W681" s="1">
        <v>84.737438988436466</v>
      </c>
      <c r="X681" s="1">
        <v>87.411088137300069</v>
      </c>
      <c r="Y681" s="1">
        <v>82.578061656509064</v>
      </c>
    </row>
    <row r="682" spans="1:25" x14ac:dyDescent="0.25">
      <c r="A682" s="1" t="s">
        <v>96</v>
      </c>
      <c r="B682" s="1" t="s">
        <v>14</v>
      </c>
      <c r="C682" s="1"/>
      <c r="D682" s="1" t="s">
        <v>15</v>
      </c>
      <c r="E682" s="1"/>
      <c r="F682" s="1"/>
      <c r="G682" s="1"/>
      <c r="H682" s="1"/>
      <c r="I682" s="1"/>
      <c r="J682" s="1"/>
      <c r="K682" s="1"/>
      <c r="L682" s="1"/>
      <c r="M682" s="1"/>
      <c r="N682" s="1">
        <v>135.6504389852943</v>
      </c>
      <c r="O682" s="1">
        <v>153.03315174000844</v>
      </c>
      <c r="P682" s="1">
        <v>157.02372771324571</v>
      </c>
      <c r="Q682" s="1">
        <v>166.67195548858237</v>
      </c>
      <c r="R682" s="1">
        <v>161.69061887883595</v>
      </c>
      <c r="S682" s="1">
        <v>158.36390929048423</v>
      </c>
      <c r="T682" s="1">
        <v>166.66162157254405</v>
      </c>
      <c r="U682" s="1">
        <v>172.31084287733589</v>
      </c>
      <c r="V682" s="1">
        <v>170.16547010434496</v>
      </c>
      <c r="W682" s="1">
        <v>178.32196088708358</v>
      </c>
      <c r="X682" s="1">
        <v>176.06628027811405</v>
      </c>
      <c r="Y682" s="1">
        <v>171.35735058907159</v>
      </c>
    </row>
    <row r="683" spans="1:25" x14ac:dyDescent="0.25">
      <c r="A683" s="1" t="s">
        <v>96</v>
      </c>
      <c r="B683" s="1" t="s">
        <v>16</v>
      </c>
      <c r="C683" s="1"/>
      <c r="D683" s="1" t="s">
        <v>17</v>
      </c>
      <c r="E683" s="1"/>
      <c r="F683" s="1"/>
      <c r="G683" s="1"/>
      <c r="H683" s="1"/>
      <c r="I683" s="1"/>
      <c r="J683" s="1"/>
      <c r="K683" s="1"/>
      <c r="L683" s="1"/>
      <c r="M683" s="1"/>
      <c r="N683" s="1">
        <v>100.21732868644429</v>
      </c>
      <c r="O683" s="1">
        <v>119.54276522800919</v>
      </c>
      <c r="P683" s="1">
        <v>126.97389812431895</v>
      </c>
      <c r="Q683" s="1">
        <v>129.38245971948533</v>
      </c>
      <c r="R683" s="1">
        <v>126.49015133849456</v>
      </c>
      <c r="S683" s="1">
        <v>120.82042688183168</v>
      </c>
      <c r="T683" s="1">
        <v>129.74707190848011</v>
      </c>
      <c r="U683" s="1">
        <v>136.25945997083929</v>
      </c>
      <c r="V683" s="1">
        <v>136.89477612764315</v>
      </c>
      <c r="W683" s="1">
        <v>138.24060012447998</v>
      </c>
      <c r="X683" s="1">
        <v>134.22263158458591</v>
      </c>
      <c r="Y683" s="1">
        <v>132.26458775441932</v>
      </c>
    </row>
    <row r="684" spans="1:25" x14ac:dyDescent="0.25">
      <c r="A684" s="1" t="s">
        <v>96</v>
      </c>
      <c r="B684" s="1" t="s">
        <v>18</v>
      </c>
      <c r="C684" s="1"/>
      <c r="D684" s="1" t="s">
        <v>19</v>
      </c>
      <c r="E684" s="1"/>
      <c r="F684" s="1"/>
      <c r="G684" s="1"/>
      <c r="H684" s="1"/>
      <c r="I684" s="1"/>
      <c r="J684" s="1"/>
      <c r="K684" s="1"/>
      <c r="L684" s="1"/>
      <c r="M684" s="1"/>
      <c r="N684" s="1">
        <v>67.472080828411762</v>
      </c>
      <c r="O684" s="1">
        <v>79.381622711759235</v>
      </c>
      <c r="P684" s="1">
        <v>70.644807503678265</v>
      </c>
      <c r="Q684" s="1">
        <v>73.755530023583475</v>
      </c>
      <c r="R684" s="1">
        <v>67.05631248129302</v>
      </c>
      <c r="S684" s="1">
        <v>73.601564179104471</v>
      </c>
      <c r="T684" s="1">
        <v>79.055693213619406</v>
      </c>
      <c r="U684" s="1">
        <v>75.271224507607712</v>
      </c>
      <c r="V684" s="1">
        <v>76.23242672919109</v>
      </c>
      <c r="W684" s="1">
        <v>93.465742004390904</v>
      </c>
      <c r="X684" s="1">
        <v>89.606342620035576</v>
      </c>
      <c r="Y684" s="1">
        <v>91.617355973670414</v>
      </c>
    </row>
    <row r="685" spans="1:25" x14ac:dyDescent="0.25">
      <c r="A685" s="1" t="s">
        <v>96</v>
      </c>
      <c r="B685" s="1" t="s">
        <v>20</v>
      </c>
      <c r="C685" s="1"/>
      <c r="D685" s="1" t="s">
        <v>21</v>
      </c>
      <c r="E685" s="1">
        <v>783.4</v>
      </c>
      <c r="F685" s="1">
        <v>830</v>
      </c>
      <c r="G685" s="1">
        <v>859.4</v>
      </c>
      <c r="H685" s="1">
        <v>847.7</v>
      </c>
      <c r="I685" s="1">
        <v>865</v>
      </c>
      <c r="J685" s="1">
        <v>883.3</v>
      </c>
      <c r="K685" s="1">
        <v>900.1</v>
      </c>
      <c r="L685" s="1">
        <v>955.5</v>
      </c>
      <c r="M685" s="1">
        <v>915.8</v>
      </c>
      <c r="N685" s="1">
        <v>913.5720808284118</v>
      </c>
      <c r="O685" s="1">
        <v>934.78162271175916</v>
      </c>
      <c r="P685" s="1">
        <v>938.14480750367841</v>
      </c>
      <c r="Q685" s="1">
        <v>967.35553002358358</v>
      </c>
      <c r="R685" s="1">
        <v>963.95631248129314</v>
      </c>
      <c r="S685" s="1">
        <v>973.50156417910455</v>
      </c>
      <c r="T685" s="1">
        <v>1006.2556932136195</v>
      </c>
      <c r="U685" s="1">
        <v>1039.6712245076076</v>
      </c>
      <c r="V685" s="1">
        <v>1073.4324267291911</v>
      </c>
      <c r="W685" s="1">
        <v>1105.365742004391</v>
      </c>
      <c r="X685" s="1">
        <v>1100.3063426200358</v>
      </c>
      <c r="Y685" s="1">
        <v>1104.4173559736703</v>
      </c>
    </row>
    <row r="686" spans="1:25" x14ac:dyDescent="0.25">
      <c r="A686" s="1" t="s">
        <v>97</v>
      </c>
      <c r="B686" s="1" t="s">
        <v>4</v>
      </c>
      <c r="C686" s="1"/>
      <c r="D686" s="1" t="s">
        <v>5</v>
      </c>
      <c r="E686" s="1"/>
      <c r="F686" s="1"/>
      <c r="G686" s="1"/>
      <c r="H686" s="1"/>
      <c r="I686" s="1"/>
      <c r="J686" s="1"/>
      <c r="K686" s="1"/>
      <c r="L686" s="1"/>
      <c r="M686" s="1"/>
      <c r="N686" s="1">
        <v>5.2</v>
      </c>
      <c r="O686" s="1">
        <v>4.0999999999999996</v>
      </c>
      <c r="P686" s="1">
        <v>4.4000000000000004</v>
      </c>
      <c r="Q686" s="1">
        <v>6.7</v>
      </c>
      <c r="R686" s="1">
        <v>7.7</v>
      </c>
      <c r="S686" s="1">
        <v>4.9000000000000004</v>
      </c>
      <c r="T686" s="1">
        <v>7.6</v>
      </c>
      <c r="U686" s="1">
        <v>9.5</v>
      </c>
      <c r="V686" s="1">
        <v>5.6</v>
      </c>
      <c r="W686" s="1"/>
      <c r="X686" s="1"/>
      <c r="Y686" s="1">
        <v>4.8</v>
      </c>
    </row>
    <row r="687" spans="1:25" x14ac:dyDescent="0.25">
      <c r="A687" s="1" t="s">
        <v>97</v>
      </c>
      <c r="B687" s="1" t="s">
        <v>6</v>
      </c>
      <c r="C687" s="1"/>
      <c r="D687" s="1" t="s">
        <v>7</v>
      </c>
      <c r="E687" s="1"/>
      <c r="F687" s="1"/>
      <c r="G687" s="1"/>
      <c r="H687" s="1"/>
      <c r="I687" s="1"/>
      <c r="J687" s="1"/>
      <c r="K687" s="1"/>
      <c r="L687" s="1"/>
      <c r="M687" s="1"/>
      <c r="N687" s="1">
        <v>99.69691594667276</v>
      </c>
      <c r="O687" s="1">
        <v>95.122370996906611</v>
      </c>
      <c r="P687" s="1">
        <v>96.475716183737148</v>
      </c>
      <c r="Q687" s="1">
        <v>89.801937811167761</v>
      </c>
      <c r="R687" s="1">
        <v>82.874265194839751</v>
      </c>
      <c r="S687" s="1">
        <v>88.234838025992389</v>
      </c>
      <c r="T687" s="1">
        <v>80.429982909478682</v>
      </c>
      <c r="U687" s="1">
        <v>81.589542474324006</v>
      </c>
      <c r="V687" s="1">
        <v>85.798238728556171</v>
      </c>
      <c r="W687" s="1">
        <v>95.168421416139438</v>
      </c>
      <c r="X687" s="1">
        <v>93.820198881292725</v>
      </c>
      <c r="Y687" s="1">
        <v>94.056838441293834</v>
      </c>
    </row>
    <row r="688" spans="1:25" x14ac:dyDescent="0.25">
      <c r="A688" s="1" t="s">
        <v>97</v>
      </c>
      <c r="B688" s="1" t="s">
        <v>8</v>
      </c>
      <c r="C688" s="1"/>
      <c r="D688" s="1" t="s">
        <v>9</v>
      </c>
      <c r="E688" s="1"/>
      <c r="F688" s="1"/>
      <c r="G688" s="1"/>
      <c r="H688" s="1"/>
      <c r="I688" s="1"/>
      <c r="J688" s="1"/>
      <c r="K688" s="1"/>
      <c r="L688" s="1"/>
      <c r="M688" s="1"/>
      <c r="N688" s="1">
        <v>123.42039680723236</v>
      </c>
      <c r="O688" s="1">
        <v>121.7512231570453</v>
      </c>
      <c r="P688" s="1">
        <v>125.5646364219923</v>
      </c>
      <c r="Q688" s="1">
        <v>126.73722386190857</v>
      </c>
      <c r="R688" s="1">
        <v>122.18678015693575</v>
      </c>
      <c r="S688" s="1">
        <v>124.55880223128209</v>
      </c>
      <c r="T688" s="1">
        <v>125.99534027666195</v>
      </c>
      <c r="U688" s="1">
        <v>133.02569457339979</v>
      </c>
      <c r="V688" s="1">
        <v>134.50327568751993</v>
      </c>
      <c r="W688" s="1">
        <v>130.64579799430896</v>
      </c>
      <c r="X688" s="1">
        <v>150.7630826600373</v>
      </c>
      <c r="Y688" s="1">
        <v>150.48198913320317</v>
      </c>
    </row>
    <row r="689" spans="1:25" x14ac:dyDescent="0.25">
      <c r="A689" s="1" t="s">
        <v>97</v>
      </c>
      <c r="B689" s="1" t="s">
        <v>10</v>
      </c>
      <c r="C689" s="1"/>
      <c r="D689" s="1" t="s">
        <v>11</v>
      </c>
      <c r="E689" s="1"/>
      <c r="F689" s="1"/>
      <c r="G689" s="1"/>
      <c r="H689" s="1"/>
      <c r="I689" s="1"/>
      <c r="J689" s="1"/>
      <c r="K689" s="1"/>
      <c r="L689" s="1"/>
      <c r="M689" s="1"/>
      <c r="N689" s="1">
        <v>29.882687246094864</v>
      </c>
      <c r="O689" s="1">
        <v>32.526405846048092</v>
      </c>
      <c r="P689" s="1">
        <v>34.659647394270529</v>
      </c>
      <c r="Q689" s="1">
        <v>32.760838326923647</v>
      </c>
      <c r="R689" s="1">
        <v>30.538954648224504</v>
      </c>
      <c r="S689" s="1">
        <v>33.706359742725525</v>
      </c>
      <c r="T689" s="1">
        <v>32.274676813859394</v>
      </c>
      <c r="U689" s="1">
        <v>33.184762952276202</v>
      </c>
      <c r="V689" s="1">
        <v>35.598485583923889</v>
      </c>
      <c r="W689" s="1">
        <v>39.985780589551609</v>
      </c>
      <c r="X689" s="1">
        <v>39.616718458669979</v>
      </c>
      <c r="Y689" s="1">
        <v>41.361172425503014</v>
      </c>
    </row>
    <row r="690" spans="1:25" x14ac:dyDescent="0.25">
      <c r="A690" s="1" t="s">
        <v>97</v>
      </c>
      <c r="B690" s="1" t="s">
        <v>12</v>
      </c>
      <c r="C690" s="1"/>
      <c r="D690" s="1" t="s">
        <v>13</v>
      </c>
      <c r="E690" s="1"/>
      <c r="F690" s="1"/>
      <c r="G690" s="1"/>
      <c r="H690" s="1"/>
      <c r="I690" s="1"/>
      <c r="J690" s="1"/>
      <c r="K690" s="1"/>
      <c r="L690" s="1"/>
      <c r="M690" s="1"/>
      <c r="N690" s="1">
        <v>52.354034657372893</v>
      </c>
      <c r="O690" s="1">
        <v>47.753562203541065</v>
      </c>
      <c r="P690" s="1">
        <v>48.563790545083585</v>
      </c>
      <c r="Q690" s="1">
        <v>43.538509331169585</v>
      </c>
      <c r="R690" s="1">
        <v>43.729309299505651</v>
      </c>
      <c r="S690" s="1">
        <v>40.18135466593106</v>
      </c>
      <c r="T690" s="1">
        <v>41.986534183766118</v>
      </c>
      <c r="U690" s="1">
        <v>44.854008481084513</v>
      </c>
      <c r="V690" s="1">
        <v>46.25074145641252</v>
      </c>
      <c r="W690" s="1">
        <v>50.023172928882623</v>
      </c>
      <c r="X690" s="1">
        <v>47.672781033392972</v>
      </c>
      <c r="Y690" s="1">
        <v>45.00953386508327</v>
      </c>
    </row>
    <row r="691" spans="1:25" x14ac:dyDescent="0.25">
      <c r="A691" s="1" t="s">
        <v>97</v>
      </c>
      <c r="B691" s="1" t="s">
        <v>14</v>
      </c>
      <c r="C691" s="1"/>
      <c r="D691" s="1" t="s">
        <v>15</v>
      </c>
      <c r="E691" s="1"/>
      <c r="F691" s="1"/>
      <c r="G691" s="1"/>
      <c r="H691" s="1"/>
      <c r="I691" s="1"/>
      <c r="J691" s="1"/>
      <c r="K691" s="1"/>
      <c r="L691" s="1"/>
      <c r="M691" s="1"/>
      <c r="N691" s="1">
        <v>89.973988755176151</v>
      </c>
      <c r="O691" s="1">
        <v>90.641379796177134</v>
      </c>
      <c r="P691" s="1">
        <v>96.28079339686073</v>
      </c>
      <c r="Q691" s="1">
        <v>91.687344383910983</v>
      </c>
      <c r="R691" s="1">
        <v>93.626737244660021</v>
      </c>
      <c r="S691" s="1">
        <v>86.911407652609697</v>
      </c>
      <c r="T691" s="1">
        <v>93.063203649900132</v>
      </c>
      <c r="U691" s="1">
        <v>100.20565739534987</v>
      </c>
      <c r="V691" s="1">
        <v>98.947743609562195</v>
      </c>
      <c r="W691" s="1">
        <v>105.26905690044879</v>
      </c>
      <c r="X691" s="1">
        <v>96.024078934681768</v>
      </c>
      <c r="Y691" s="1">
        <v>93.399073793370192</v>
      </c>
    </row>
    <row r="692" spans="1:25" x14ac:dyDescent="0.25">
      <c r="A692" s="1" t="s">
        <v>97</v>
      </c>
      <c r="B692" s="1" t="s">
        <v>16</v>
      </c>
      <c r="C692" s="1"/>
      <c r="D692" s="1" t="s">
        <v>17</v>
      </c>
      <c r="E692" s="1"/>
      <c r="F692" s="1"/>
      <c r="G692" s="1"/>
      <c r="H692" s="1"/>
      <c r="I692" s="1"/>
      <c r="J692" s="1"/>
      <c r="K692" s="1"/>
      <c r="L692" s="1"/>
      <c r="M692" s="1"/>
      <c r="N692" s="1">
        <v>66.471976587450982</v>
      </c>
      <c r="O692" s="1">
        <v>70.805058000281775</v>
      </c>
      <c r="P692" s="1">
        <v>77.855416058055695</v>
      </c>
      <c r="Q692" s="1">
        <v>71.174146284919445</v>
      </c>
      <c r="R692" s="1">
        <v>73.243953455834358</v>
      </c>
      <c r="S692" s="1">
        <v>66.30723768145927</v>
      </c>
      <c r="T692" s="1">
        <v>72.450262166333744</v>
      </c>
      <c r="U692" s="1">
        <v>79.240334123565617</v>
      </c>
      <c r="V692" s="1">
        <v>79.601514934025289</v>
      </c>
      <c r="W692" s="1">
        <v>81.607770170668587</v>
      </c>
      <c r="X692" s="1">
        <v>73.203140031925273</v>
      </c>
      <c r="Y692" s="1">
        <v>72.091392341546538</v>
      </c>
    </row>
    <row r="693" spans="1:25" x14ac:dyDescent="0.25">
      <c r="A693" s="1" t="s">
        <v>97</v>
      </c>
      <c r="B693" s="1" t="s">
        <v>18</v>
      </c>
      <c r="C693" s="1"/>
      <c r="D693" s="1" t="s">
        <v>19</v>
      </c>
      <c r="E693" s="1"/>
      <c r="F693" s="1"/>
      <c r="G693" s="1"/>
      <c r="H693" s="1"/>
      <c r="I693" s="1"/>
      <c r="J693" s="1"/>
      <c r="K693" s="1"/>
      <c r="L693" s="1"/>
      <c r="M693" s="1"/>
      <c r="N693" s="1">
        <v>37.696615376466539</v>
      </c>
      <c r="O693" s="1">
        <v>38.978827179646295</v>
      </c>
      <c r="P693" s="1">
        <v>40.275790828837664</v>
      </c>
      <c r="Q693" s="1">
        <v>40.487289109270122</v>
      </c>
      <c r="R693" s="1">
        <v>49.799862316671657</v>
      </c>
      <c r="S693" s="1">
        <v>45.655970149253733</v>
      </c>
      <c r="T693" s="1">
        <v>45.981051772388064</v>
      </c>
      <c r="U693" s="1">
        <v>49.290457626625546</v>
      </c>
      <c r="V693" s="1">
        <v>48.535228604923795</v>
      </c>
      <c r="W693" s="1">
        <v>48.470741114341664</v>
      </c>
      <c r="X693" s="1">
        <v>46.709069353882633</v>
      </c>
      <c r="Y693" s="1">
        <v>51.795133104211565</v>
      </c>
    </row>
    <row r="694" spans="1:25" x14ac:dyDescent="0.25">
      <c r="A694" s="1" t="s">
        <v>97</v>
      </c>
      <c r="B694" s="1" t="s">
        <v>20</v>
      </c>
      <c r="C694" s="1"/>
      <c r="D694" s="1" t="s">
        <v>21</v>
      </c>
      <c r="E694" s="1">
        <v>423.2</v>
      </c>
      <c r="F694" s="1">
        <v>435.5</v>
      </c>
      <c r="G694" s="1">
        <v>445.6</v>
      </c>
      <c r="H694" s="1">
        <v>453</v>
      </c>
      <c r="I694" s="1">
        <v>480.3</v>
      </c>
      <c r="J694" s="1">
        <v>498.79999999999995</v>
      </c>
      <c r="K694" s="1">
        <v>484.6</v>
      </c>
      <c r="L694" s="1">
        <v>487.90000000000003</v>
      </c>
      <c r="M694" s="1">
        <v>506.7</v>
      </c>
      <c r="N694" s="1">
        <v>504.69661537646653</v>
      </c>
      <c r="O694" s="1">
        <v>501.67882717964625</v>
      </c>
      <c r="P694" s="1">
        <v>524.07579082883763</v>
      </c>
      <c r="Q694" s="1">
        <v>502.88728910927017</v>
      </c>
      <c r="R694" s="1">
        <v>503.69986231667167</v>
      </c>
      <c r="S694" s="1">
        <v>490.45597014925369</v>
      </c>
      <c r="T694" s="1">
        <v>499.78105177238808</v>
      </c>
      <c r="U694" s="1">
        <v>530.89045762662556</v>
      </c>
      <c r="V694" s="1">
        <v>534.83522860492383</v>
      </c>
      <c r="W694" s="1">
        <v>551.17074111434169</v>
      </c>
      <c r="X694" s="1">
        <v>547.80906935388271</v>
      </c>
      <c r="Y694" s="1">
        <v>552.99513310421162</v>
      </c>
    </row>
    <row r="695" spans="1:25" x14ac:dyDescent="0.25">
      <c r="A695" s="1" t="s">
        <v>98</v>
      </c>
      <c r="B695" s="1" t="s">
        <v>4</v>
      </c>
      <c r="C695" s="1"/>
      <c r="D695" s="1" t="s">
        <v>5</v>
      </c>
      <c r="E695" s="1"/>
      <c r="F695" s="1"/>
      <c r="G695" s="1"/>
      <c r="H695" s="1"/>
      <c r="I695" s="1"/>
      <c r="J695" s="1"/>
      <c r="K695" s="1"/>
      <c r="L695" s="1"/>
      <c r="M695" s="1"/>
      <c r="N695" s="1">
        <v>4.0999999999999996</v>
      </c>
      <c r="O695" s="1"/>
      <c r="P695" s="1"/>
      <c r="Q695" s="1">
        <v>5.0999999999999996</v>
      </c>
      <c r="R695" s="1"/>
      <c r="S695" s="1">
        <v>4.2</v>
      </c>
      <c r="T695" s="1">
        <v>5.5</v>
      </c>
      <c r="U695" s="1"/>
      <c r="V695" s="1">
        <v>4.5999999999999996</v>
      </c>
      <c r="W695" s="1"/>
      <c r="X695" s="1"/>
      <c r="Y695" s="1">
        <v>5.5</v>
      </c>
    </row>
    <row r="696" spans="1:25" x14ac:dyDescent="0.25">
      <c r="A696" s="1" t="s">
        <v>98</v>
      </c>
      <c r="B696" s="1" t="s">
        <v>6</v>
      </c>
      <c r="C696" s="1"/>
      <c r="D696" s="1" t="s">
        <v>7</v>
      </c>
      <c r="E696" s="1"/>
      <c r="F696" s="1"/>
      <c r="G696" s="1"/>
      <c r="H696" s="1"/>
      <c r="I696" s="1"/>
      <c r="J696" s="1"/>
      <c r="K696" s="1"/>
      <c r="L696" s="1"/>
      <c r="M696" s="1"/>
      <c r="N696" s="1">
        <v>64.324426388968362</v>
      </c>
      <c r="O696" s="1">
        <v>65.261761585247399</v>
      </c>
      <c r="P696" s="1">
        <v>66.156436323465755</v>
      </c>
      <c r="Q696" s="1">
        <v>58.899847956354535</v>
      </c>
      <c r="R696" s="1">
        <v>52.115609345214352</v>
      </c>
      <c r="S696" s="1">
        <v>55.973262882121787</v>
      </c>
      <c r="T696" s="1">
        <v>60.534442513037</v>
      </c>
      <c r="U696" s="1">
        <v>65.428214321425003</v>
      </c>
      <c r="V696" s="1">
        <v>56.457908386148361</v>
      </c>
      <c r="W696" s="1">
        <v>52.797009420670214</v>
      </c>
      <c r="X696" s="1">
        <v>53.745966438781849</v>
      </c>
      <c r="Y696" s="1">
        <v>54.278291875371423</v>
      </c>
    </row>
    <row r="697" spans="1:25" x14ac:dyDescent="0.25">
      <c r="A697" s="1" t="s">
        <v>98</v>
      </c>
      <c r="B697" s="1" t="s">
        <v>8</v>
      </c>
      <c r="C697" s="1"/>
      <c r="D697" s="1" t="s">
        <v>9</v>
      </c>
      <c r="E697" s="1"/>
      <c r="F697" s="1"/>
      <c r="G697" s="1"/>
      <c r="H697" s="1"/>
      <c r="I697" s="1"/>
      <c r="J697" s="1"/>
      <c r="K697" s="1"/>
      <c r="L697" s="1"/>
      <c r="M697" s="1"/>
      <c r="N697" s="1">
        <v>96.095270927504714</v>
      </c>
      <c r="O697" s="1">
        <v>116.72245169388945</v>
      </c>
      <c r="P697" s="1">
        <v>113.07635212802484</v>
      </c>
      <c r="Q697" s="1">
        <v>106.91277166621948</v>
      </c>
      <c r="R697" s="1">
        <v>111.87992197544</v>
      </c>
      <c r="S697" s="1">
        <v>112.44453733276421</v>
      </c>
      <c r="T697" s="1">
        <v>116.47449714427611</v>
      </c>
      <c r="U697" s="1">
        <v>107.36028968531718</v>
      </c>
      <c r="V697" s="1">
        <v>112.4171814109587</v>
      </c>
      <c r="W697" s="1">
        <v>108.41990082050998</v>
      </c>
      <c r="X697" s="1">
        <v>121.65914646778538</v>
      </c>
      <c r="Y697" s="1">
        <v>110.4530152531341</v>
      </c>
    </row>
    <row r="698" spans="1:25" x14ac:dyDescent="0.25">
      <c r="A698" s="1" t="s">
        <v>98</v>
      </c>
      <c r="B698" s="1" t="s">
        <v>10</v>
      </c>
      <c r="C698" s="1"/>
      <c r="D698" s="1" t="s">
        <v>11</v>
      </c>
      <c r="E698" s="1"/>
      <c r="F698" s="1"/>
      <c r="G698" s="1"/>
      <c r="H698" s="1"/>
      <c r="I698" s="1"/>
      <c r="J698" s="1"/>
      <c r="K698" s="1"/>
      <c r="L698" s="1"/>
      <c r="M698" s="1"/>
      <c r="N698" s="1">
        <v>19.280302683526923</v>
      </c>
      <c r="O698" s="1">
        <v>22.315786720863162</v>
      </c>
      <c r="P698" s="1">
        <v>23.767211548509415</v>
      </c>
      <c r="Q698" s="1">
        <v>21.487380377425989</v>
      </c>
      <c r="R698" s="1">
        <v>19.204468679345659</v>
      </c>
      <c r="S698" s="1">
        <v>21.382199785113997</v>
      </c>
      <c r="T698" s="1">
        <v>24.291060342686865</v>
      </c>
      <c r="U698" s="1">
        <v>26.611495993257815</v>
      </c>
      <c r="V698" s="1">
        <v>23.424910202892921</v>
      </c>
      <c r="W698" s="1">
        <v>22.18308975881979</v>
      </c>
      <c r="X698" s="1">
        <v>22.694887093432772</v>
      </c>
      <c r="Y698" s="1">
        <v>23.868692871494471</v>
      </c>
    </row>
    <row r="699" spans="1:25" x14ac:dyDescent="0.25">
      <c r="A699" s="1" t="s">
        <v>98</v>
      </c>
      <c r="B699" s="1" t="s">
        <v>12</v>
      </c>
      <c r="C699" s="1"/>
      <c r="D699" s="1" t="s">
        <v>13</v>
      </c>
      <c r="E699" s="1"/>
      <c r="F699" s="1"/>
      <c r="G699" s="1"/>
      <c r="H699" s="1"/>
      <c r="I699" s="1"/>
      <c r="J699" s="1"/>
      <c r="K699" s="1"/>
      <c r="L699" s="1"/>
      <c r="M699" s="1"/>
      <c r="N699" s="1">
        <v>27.806812468882441</v>
      </c>
      <c r="O699" s="1">
        <v>23.69416709716808</v>
      </c>
      <c r="P699" s="1">
        <v>24.292798683081777</v>
      </c>
      <c r="Q699" s="1">
        <v>26.578741161469804</v>
      </c>
      <c r="R699" s="1">
        <v>25.706023225445392</v>
      </c>
      <c r="S699" s="1">
        <v>23.1655690033677</v>
      </c>
      <c r="T699" s="1">
        <v>22.257921735972399</v>
      </c>
      <c r="U699" s="1">
        <v>22.317018932184713</v>
      </c>
      <c r="V699" s="1">
        <v>23.660299232595371</v>
      </c>
      <c r="W699" s="1">
        <v>24.177514986733055</v>
      </c>
      <c r="X699" s="1">
        <v>25.715608026311561</v>
      </c>
      <c r="Y699" s="1">
        <v>27.198160131299723</v>
      </c>
    </row>
    <row r="700" spans="1:25" x14ac:dyDescent="0.25">
      <c r="A700" s="1" t="s">
        <v>98</v>
      </c>
      <c r="B700" s="1" t="s">
        <v>14</v>
      </c>
      <c r="C700" s="1"/>
      <c r="D700" s="1" t="s">
        <v>15</v>
      </c>
      <c r="E700" s="1"/>
      <c r="F700" s="1"/>
      <c r="G700" s="1"/>
      <c r="H700" s="1"/>
      <c r="I700" s="1"/>
      <c r="J700" s="1"/>
      <c r="K700" s="1"/>
      <c r="L700" s="1"/>
      <c r="M700" s="1"/>
      <c r="N700" s="1">
        <v>47.787908778491548</v>
      </c>
      <c r="O700" s="1">
        <v>44.974068942845065</v>
      </c>
      <c r="P700" s="1">
        <v>48.162013401034066</v>
      </c>
      <c r="Q700" s="1">
        <v>55.971925350643332</v>
      </c>
      <c r="R700" s="1">
        <v>55.037939557877067</v>
      </c>
      <c r="S700" s="1">
        <v>50.106628507062979</v>
      </c>
      <c r="T700" s="1">
        <v>49.334710368621757</v>
      </c>
      <c r="U700" s="1">
        <v>49.857117099068411</v>
      </c>
      <c r="V700" s="1">
        <v>50.618285209518028</v>
      </c>
      <c r="W700" s="1">
        <v>50.879303567333835</v>
      </c>
      <c r="X700" s="1">
        <v>51.797221002110497</v>
      </c>
      <c r="Y700" s="1">
        <v>56.438775232858376</v>
      </c>
    </row>
    <row r="701" spans="1:25" x14ac:dyDescent="0.25">
      <c r="A701" s="1" t="s">
        <v>98</v>
      </c>
      <c r="B701" s="1" t="s">
        <v>16</v>
      </c>
      <c r="C701" s="1"/>
      <c r="D701" s="1" t="s">
        <v>17</v>
      </c>
      <c r="E701" s="1"/>
      <c r="F701" s="1"/>
      <c r="G701" s="1"/>
      <c r="H701" s="1"/>
      <c r="I701" s="1"/>
      <c r="J701" s="1"/>
      <c r="K701" s="1"/>
      <c r="L701" s="1"/>
      <c r="M701" s="1"/>
      <c r="N701" s="1">
        <v>35.305278752626023</v>
      </c>
      <c r="O701" s="1">
        <v>35.131763959986849</v>
      </c>
      <c r="P701" s="1">
        <v>38.945187915884176</v>
      </c>
      <c r="Q701" s="1">
        <v>43.449333487886868</v>
      </c>
      <c r="R701" s="1">
        <v>43.056037216677552</v>
      </c>
      <c r="S701" s="1">
        <v>38.227802489569335</v>
      </c>
      <c r="T701" s="1">
        <v>38.407367895405841</v>
      </c>
      <c r="U701" s="1">
        <v>39.42586396874686</v>
      </c>
      <c r="V701" s="1">
        <v>40.721415557886601</v>
      </c>
      <c r="W701" s="1">
        <v>39.443181445933106</v>
      </c>
      <c r="X701" s="1">
        <v>39.487170971577953</v>
      </c>
      <c r="Y701" s="1">
        <v>43.563064635841897</v>
      </c>
    </row>
    <row r="702" spans="1:25" x14ac:dyDescent="0.25">
      <c r="A702" s="1" t="s">
        <v>98</v>
      </c>
      <c r="B702" s="1" t="s">
        <v>18</v>
      </c>
      <c r="C702" s="1"/>
      <c r="D702" s="1" t="s">
        <v>19</v>
      </c>
      <c r="E702" s="1"/>
      <c r="F702" s="1"/>
      <c r="G702" s="1"/>
      <c r="H702" s="1"/>
      <c r="I702" s="1"/>
      <c r="J702" s="1"/>
      <c r="K702" s="1"/>
      <c r="L702" s="1"/>
      <c r="M702" s="1"/>
      <c r="N702" s="1">
        <v>26.692968563786117</v>
      </c>
      <c r="O702" s="1">
        <v>29.448191126279866</v>
      </c>
      <c r="P702" s="1">
        <v>24.124668955370279</v>
      </c>
      <c r="Q702" s="1">
        <v>30.904946483642739</v>
      </c>
      <c r="R702" s="1">
        <v>27.297659383418139</v>
      </c>
      <c r="S702" s="1">
        <v>25.11971343283582</v>
      </c>
      <c r="T702" s="1">
        <v>30.948997201492539</v>
      </c>
      <c r="U702" s="1">
        <v>26.325243650539665</v>
      </c>
      <c r="V702" s="1">
        <v>29.672262602579131</v>
      </c>
      <c r="W702" s="1">
        <v>37.423707945172971</v>
      </c>
      <c r="X702" s="1">
        <v>33.761114404267929</v>
      </c>
      <c r="Y702" s="1">
        <v>27.671386963359936</v>
      </c>
    </row>
    <row r="703" spans="1:25" x14ac:dyDescent="0.25">
      <c r="A703" s="1" t="s">
        <v>98</v>
      </c>
      <c r="B703" s="1" t="s">
        <v>20</v>
      </c>
      <c r="C703" s="1"/>
      <c r="D703" s="1" t="s">
        <v>21</v>
      </c>
      <c r="E703" s="1"/>
      <c r="F703" s="1"/>
      <c r="G703" s="1"/>
      <c r="H703" s="1"/>
      <c r="I703" s="1"/>
      <c r="J703" s="1"/>
      <c r="K703" s="1">
        <v>321</v>
      </c>
      <c r="L703" s="1">
        <v>334.59999999999997</v>
      </c>
      <c r="M703" s="1">
        <v>313.7</v>
      </c>
      <c r="N703" s="1">
        <v>321.3929685637861</v>
      </c>
      <c r="O703" s="1">
        <v>337.5481911262799</v>
      </c>
      <c r="P703" s="1">
        <v>338.52466895537026</v>
      </c>
      <c r="Q703" s="1">
        <v>349.30494648364271</v>
      </c>
      <c r="R703" s="1">
        <v>334.29765938341819</v>
      </c>
      <c r="S703" s="1">
        <v>330.61971343283579</v>
      </c>
      <c r="T703" s="1">
        <v>347.7489972014925</v>
      </c>
      <c r="U703" s="1">
        <v>337.32524365053968</v>
      </c>
      <c r="V703" s="1">
        <v>341.57226260257909</v>
      </c>
      <c r="W703" s="1">
        <v>335.32370794517294</v>
      </c>
      <c r="X703" s="1">
        <v>348.86111440426794</v>
      </c>
      <c r="Y703" s="1">
        <v>348.97138696335992</v>
      </c>
    </row>
    <row r="704" spans="1:25" x14ac:dyDescent="0.25">
      <c r="A704" s="1" t="s">
        <v>99</v>
      </c>
      <c r="B704" s="1" t="s">
        <v>4</v>
      </c>
      <c r="C704" s="1"/>
      <c r="D704" s="1" t="s">
        <v>5</v>
      </c>
      <c r="E704" s="1"/>
      <c r="F704" s="1"/>
      <c r="G704" s="1"/>
      <c r="H704" s="1"/>
      <c r="I704" s="1"/>
      <c r="J704" s="1"/>
      <c r="K704" s="1"/>
      <c r="L704" s="1"/>
      <c r="M704" s="1"/>
      <c r="N704" s="1">
        <v>0.01</v>
      </c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25">
      <c r="A705" s="1" t="s">
        <v>99</v>
      </c>
      <c r="B705" s="1" t="s">
        <v>6</v>
      </c>
      <c r="C705" s="1"/>
      <c r="D705" s="1" t="s">
        <v>7</v>
      </c>
      <c r="E705" s="1"/>
      <c r="F705" s="1"/>
      <c r="G705" s="1"/>
      <c r="H705" s="1"/>
      <c r="I705" s="1"/>
      <c r="J705" s="1"/>
      <c r="K705" s="1"/>
      <c r="L705" s="1"/>
      <c r="M705" s="1"/>
      <c r="N705" s="1">
        <v>82.397093322652623</v>
      </c>
      <c r="O705" s="1">
        <v>79.492208257991251</v>
      </c>
      <c r="P705" s="1">
        <v>84.859133861794092</v>
      </c>
      <c r="Q705" s="1">
        <v>93.751828995617572</v>
      </c>
      <c r="R705" s="1">
        <v>97.325029924192052</v>
      </c>
      <c r="S705" s="1">
        <v>89.659819260262296</v>
      </c>
      <c r="T705" s="1">
        <v>77.82999751676185</v>
      </c>
      <c r="U705" s="1">
        <v>84.832992415044203</v>
      </c>
      <c r="V705" s="1">
        <v>94.411403885891801</v>
      </c>
      <c r="W705" s="1">
        <v>88.868461474707829</v>
      </c>
      <c r="X705" s="1">
        <v>86.735251709136108</v>
      </c>
      <c r="Y705" s="1">
        <v>85.630571355802701</v>
      </c>
    </row>
    <row r="706" spans="1:25" x14ac:dyDescent="0.25">
      <c r="A706" s="1" t="s">
        <v>99</v>
      </c>
      <c r="B706" s="1" t="s">
        <v>8</v>
      </c>
      <c r="C706" s="1"/>
      <c r="D706" s="1" t="s">
        <v>9</v>
      </c>
      <c r="E706" s="1"/>
      <c r="F706" s="1"/>
      <c r="G706" s="1"/>
      <c r="H706" s="1"/>
      <c r="I706" s="1"/>
      <c r="J706" s="1"/>
      <c r="K706" s="1"/>
      <c r="L706" s="1"/>
      <c r="M706" s="1"/>
      <c r="N706" s="1">
        <v>124.90558734336557</v>
      </c>
      <c r="O706" s="1">
        <v>129.92600684429965</v>
      </c>
      <c r="P706" s="1">
        <v>126.05456581127679</v>
      </c>
      <c r="Q706" s="1">
        <v>133.0463643681245</v>
      </c>
      <c r="R706" s="1">
        <v>144.21094560446863</v>
      </c>
      <c r="S706" s="1">
        <v>151.18946764199399</v>
      </c>
      <c r="T706" s="1">
        <v>140.43863918549789</v>
      </c>
      <c r="U706" s="1">
        <v>150.86304226720185</v>
      </c>
      <c r="V706" s="1">
        <v>143.71642836340439</v>
      </c>
      <c r="W706" s="1">
        <v>136.09273696715201</v>
      </c>
      <c r="X706" s="1">
        <v>154.63973482494302</v>
      </c>
      <c r="Y706" s="1">
        <v>157.91367829753517</v>
      </c>
    </row>
    <row r="707" spans="1:25" x14ac:dyDescent="0.25">
      <c r="A707" s="1" t="s">
        <v>99</v>
      </c>
      <c r="B707" s="1" t="s">
        <v>10</v>
      </c>
      <c r="C707" s="1"/>
      <c r="D707" s="1" t="s">
        <v>11</v>
      </c>
      <c r="E707" s="1"/>
      <c r="F707" s="1"/>
      <c r="G707" s="1"/>
      <c r="H707" s="1"/>
      <c r="I707" s="1"/>
      <c r="J707" s="1"/>
      <c r="K707" s="1"/>
      <c r="L707" s="1"/>
      <c r="M707" s="1"/>
      <c r="N707" s="1">
        <v>24.697319333981802</v>
      </c>
      <c r="O707" s="1">
        <v>27.181784897709107</v>
      </c>
      <c r="P707" s="1">
        <v>30.486300326929108</v>
      </c>
      <c r="Q707" s="1">
        <v>34.201806636257935</v>
      </c>
      <c r="R707" s="1">
        <v>35.864024471339278</v>
      </c>
      <c r="S707" s="1">
        <v>34.250713097743706</v>
      </c>
      <c r="T707" s="1">
        <v>31.231363297740252</v>
      </c>
      <c r="U707" s="1">
        <v>34.503965317753938</v>
      </c>
      <c r="V707" s="1">
        <v>39.172167750703814</v>
      </c>
      <c r="W707" s="1">
        <v>37.338801558140176</v>
      </c>
      <c r="X707" s="1">
        <v>36.625013465920858</v>
      </c>
      <c r="Y707" s="1">
        <v>37.655750346662138</v>
      </c>
    </row>
    <row r="708" spans="1:25" x14ac:dyDescent="0.25">
      <c r="A708" s="1" t="s">
        <v>99</v>
      </c>
      <c r="B708" s="1" t="s">
        <v>12</v>
      </c>
      <c r="C708" s="1"/>
      <c r="D708" s="1" t="s">
        <v>13</v>
      </c>
      <c r="E708" s="1"/>
      <c r="F708" s="1"/>
      <c r="G708" s="1"/>
      <c r="H708" s="1"/>
      <c r="I708" s="1"/>
      <c r="J708" s="1"/>
      <c r="K708" s="1"/>
      <c r="L708" s="1"/>
      <c r="M708" s="1"/>
      <c r="N708" s="1">
        <v>53.482354369816271</v>
      </c>
      <c r="O708" s="1">
        <v>52.638486826656646</v>
      </c>
      <c r="P708" s="1">
        <v>48.781858755883242</v>
      </c>
      <c r="Q708" s="1">
        <v>44.656503999072676</v>
      </c>
      <c r="R708" s="1">
        <v>44.518347169107372</v>
      </c>
      <c r="S708" s="1">
        <v>44.627481810972043</v>
      </c>
      <c r="T708" s="1">
        <v>44.151622934447062</v>
      </c>
      <c r="U708" s="1">
        <v>46.693762729974289</v>
      </c>
      <c r="V708" s="1">
        <v>46.703373267818691</v>
      </c>
      <c r="W708" s="1">
        <v>49.263006518819402</v>
      </c>
      <c r="X708" s="1">
        <v>53.848922790139596</v>
      </c>
      <c r="Y708" s="1">
        <v>55.037786303431979</v>
      </c>
    </row>
    <row r="709" spans="1:25" x14ac:dyDescent="0.25">
      <c r="A709" s="1" t="s">
        <v>99</v>
      </c>
      <c r="B709" s="1" t="s">
        <v>14</v>
      </c>
      <c r="C709" s="1"/>
      <c r="D709" s="1" t="s">
        <v>15</v>
      </c>
      <c r="E709" s="1"/>
      <c r="F709" s="1"/>
      <c r="G709" s="1"/>
      <c r="H709" s="1"/>
      <c r="I709" s="1"/>
      <c r="J709" s="1"/>
      <c r="K709" s="1"/>
      <c r="L709" s="1"/>
      <c r="M709" s="1"/>
      <c r="N709" s="1">
        <v>91.913083340417018</v>
      </c>
      <c r="O709" s="1">
        <v>99.913490348940954</v>
      </c>
      <c r="P709" s="1">
        <v>96.713127448934642</v>
      </c>
      <c r="Q709" s="1">
        <v>94.04171902167613</v>
      </c>
      <c r="R709" s="1">
        <v>95.316108571961578</v>
      </c>
      <c r="S709" s="1">
        <v>96.528285231543748</v>
      </c>
      <c r="T709" s="1">
        <v>97.862125476666066</v>
      </c>
      <c r="U709" s="1">
        <v>104.31574231749529</v>
      </c>
      <c r="V709" s="1">
        <v>99.916093413570366</v>
      </c>
      <c r="W709" s="1">
        <v>103.66935827300424</v>
      </c>
      <c r="X709" s="1">
        <v>108.46426620100061</v>
      </c>
      <c r="Y709" s="1">
        <v>114.20865365517095</v>
      </c>
    </row>
    <row r="710" spans="1:25" x14ac:dyDescent="0.25">
      <c r="A710" s="1" t="s">
        <v>99</v>
      </c>
      <c r="B710" s="1" t="s">
        <v>16</v>
      </c>
      <c r="C710" s="1"/>
      <c r="D710" s="1" t="s">
        <v>17</v>
      </c>
      <c r="E710" s="1"/>
      <c r="F710" s="1"/>
      <c r="G710" s="1"/>
      <c r="H710" s="1"/>
      <c r="I710" s="1"/>
      <c r="J710" s="1"/>
      <c r="K710" s="1"/>
      <c r="L710" s="1"/>
      <c r="M710" s="1"/>
      <c r="N710" s="1">
        <v>67.90456228976673</v>
      </c>
      <c r="O710" s="1">
        <v>78.048022824402381</v>
      </c>
      <c r="P710" s="1">
        <v>78.205013795182126</v>
      </c>
      <c r="Q710" s="1">
        <v>73.00177697925119</v>
      </c>
      <c r="R710" s="1">
        <v>74.565544258931084</v>
      </c>
      <c r="S710" s="1">
        <v>73.644232957484249</v>
      </c>
      <c r="T710" s="1">
        <v>76.186251588886861</v>
      </c>
      <c r="U710" s="1">
        <v>82.490494952530398</v>
      </c>
      <c r="V710" s="1">
        <v>80.380533318610944</v>
      </c>
      <c r="W710" s="1">
        <v>80.367635208176367</v>
      </c>
      <c r="X710" s="1">
        <v>82.686811008859806</v>
      </c>
      <c r="Y710" s="1">
        <v>88.153560041397043</v>
      </c>
    </row>
    <row r="711" spans="1:25" x14ac:dyDescent="0.25">
      <c r="A711" s="1" t="s">
        <v>99</v>
      </c>
      <c r="B711" s="1" t="s">
        <v>18</v>
      </c>
      <c r="C711" s="1"/>
      <c r="D711" s="1" t="s">
        <v>19</v>
      </c>
      <c r="E711" s="1"/>
      <c r="F711" s="1"/>
      <c r="G711" s="1"/>
      <c r="H711" s="1"/>
      <c r="I711" s="1"/>
      <c r="J711" s="1"/>
      <c r="K711" s="1"/>
      <c r="L711" s="1"/>
      <c r="M711" s="1"/>
      <c r="N711" s="1">
        <v>40.607259196482957</v>
      </c>
      <c r="O711" s="1">
        <v>45.893285758609991</v>
      </c>
      <c r="P711" s="1">
        <v>43.322701078960272</v>
      </c>
      <c r="Q711" s="1">
        <v>40.907205055330472</v>
      </c>
      <c r="R711" s="1">
        <v>37.920436994911704</v>
      </c>
      <c r="S711" s="1">
        <v>39.456591044776118</v>
      </c>
      <c r="T711" s="1">
        <v>38.951343866604482</v>
      </c>
      <c r="U711" s="1">
        <v>34.264125912780379</v>
      </c>
      <c r="V711" s="1">
        <v>46.307655334114884</v>
      </c>
      <c r="W711" s="1">
        <v>49.092876639174037</v>
      </c>
      <c r="X711" s="1">
        <v>55.549614700652043</v>
      </c>
      <c r="Y711" s="1">
        <v>47.775240286596379</v>
      </c>
    </row>
    <row r="712" spans="1:25" x14ac:dyDescent="0.25">
      <c r="A712" s="1" t="s">
        <v>99</v>
      </c>
      <c r="B712" s="1" t="s">
        <v>20</v>
      </c>
      <c r="C712" s="1"/>
      <c r="D712" s="1" t="s">
        <v>21</v>
      </c>
      <c r="E712" s="1"/>
      <c r="F712" s="1"/>
      <c r="G712" s="1"/>
      <c r="H712" s="1"/>
      <c r="I712" s="1"/>
      <c r="J712" s="1"/>
      <c r="K712" s="1">
        <v>504.1</v>
      </c>
      <c r="L712" s="1">
        <v>489.5</v>
      </c>
      <c r="M712" s="1">
        <v>487.9</v>
      </c>
      <c r="N712" s="1">
        <v>485.90725919648298</v>
      </c>
      <c r="O712" s="1">
        <v>513.09328575861002</v>
      </c>
      <c r="P712" s="1">
        <v>508.4227010789603</v>
      </c>
      <c r="Q712" s="1">
        <v>513.6072050553305</v>
      </c>
      <c r="R712" s="1">
        <v>529.72043699491167</v>
      </c>
      <c r="S712" s="1">
        <v>529.35659104477611</v>
      </c>
      <c r="T712" s="1">
        <v>506.65134386660446</v>
      </c>
      <c r="U712" s="1">
        <v>537.96412591278033</v>
      </c>
      <c r="V712" s="1">
        <v>550.60765533411495</v>
      </c>
      <c r="W712" s="1">
        <v>544.69287663917407</v>
      </c>
      <c r="X712" s="1">
        <v>578.549614700652</v>
      </c>
      <c r="Y712" s="1">
        <v>586.37524028659641</v>
      </c>
    </row>
    <row r="713" spans="1:25" x14ac:dyDescent="0.25">
      <c r="A713" s="1" t="s">
        <v>100</v>
      </c>
      <c r="B713" s="1" t="s">
        <v>4</v>
      </c>
      <c r="C713" s="1"/>
      <c r="D713" s="1" t="s">
        <v>5</v>
      </c>
      <c r="E713" s="1"/>
      <c r="F713" s="1"/>
      <c r="G713" s="1"/>
      <c r="H713" s="1"/>
      <c r="I713" s="1"/>
      <c r="J713" s="1"/>
      <c r="K713" s="1"/>
      <c r="L713" s="1"/>
      <c r="M713" s="1"/>
      <c r="N713" s="1">
        <v>8.6</v>
      </c>
      <c r="O713" s="1">
        <v>6.2</v>
      </c>
      <c r="P713" s="1"/>
      <c r="Q713" s="1">
        <v>10.1</v>
      </c>
      <c r="R713" s="1">
        <v>8.6999999999999993</v>
      </c>
      <c r="S713" s="1">
        <v>9.3000000000000007</v>
      </c>
      <c r="T713" s="1">
        <v>11.7</v>
      </c>
      <c r="U713" s="1">
        <v>9.9</v>
      </c>
      <c r="V713" s="1">
        <v>4.9000000000000004</v>
      </c>
      <c r="W713" s="1">
        <v>5.9</v>
      </c>
      <c r="X713" s="1">
        <v>7.3</v>
      </c>
      <c r="Y713" s="1">
        <v>5.6</v>
      </c>
    </row>
    <row r="714" spans="1:25" x14ac:dyDescent="0.25">
      <c r="A714" s="1" t="s">
        <v>100</v>
      </c>
      <c r="B714" s="1" t="s">
        <v>6</v>
      </c>
      <c r="C714" s="1"/>
      <c r="D714" s="1" t="s">
        <v>7</v>
      </c>
      <c r="E714" s="1"/>
      <c r="F714" s="1"/>
      <c r="G714" s="1"/>
      <c r="H714" s="1"/>
      <c r="I714" s="1"/>
      <c r="J714" s="1"/>
      <c r="K714" s="1"/>
      <c r="L714" s="1"/>
      <c r="M714" s="1"/>
      <c r="N714" s="1">
        <v>65.335068947759908</v>
      </c>
      <c r="O714" s="1">
        <v>69.227623772733395</v>
      </c>
      <c r="P714" s="1">
        <v>63.310373654589704</v>
      </c>
      <c r="Q714" s="1">
        <v>58.435154875831024</v>
      </c>
      <c r="R714" s="1">
        <v>62.155698896129806</v>
      </c>
      <c r="S714" s="1">
        <v>63.383165300325281</v>
      </c>
      <c r="T714" s="1">
        <v>64.54746344527382</v>
      </c>
      <c r="U714" s="1">
        <v>58.829471338580433</v>
      </c>
      <c r="V714" s="1">
        <v>59.347486374415794</v>
      </c>
      <c r="W714" s="1">
        <v>58.372195209547741</v>
      </c>
      <c r="X714" s="1">
        <v>63.044959602237419</v>
      </c>
      <c r="Y714" s="1">
        <v>49.901010272518889</v>
      </c>
    </row>
    <row r="715" spans="1:25" x14ac:dyDescent="0.25">
      <c r="A715" s="1" t="s">
        <v>100</v>
      </c>
      <c r="B715" s="1" t="s">
        <v>8</v>
      </c>
      <c r="C715" s="1"/>
      <c r="D715" s="1" t="s">
        <v>9</v>
      </c>
      <c r="E715" s="1"/>
      <c r="F715" s="1"/>
      <c r="G715" s="1"/>
      <c r="H715" s="1"/>
      <c r="I715" s="1"/>
      <c r="J715" s="1"/>
      <c r="K715" s="1"/>
      <c r="L715" s="1"/>
      <c r="M715" s="1"/>
      <c r="N715" s="1">
        <v>61.381703095496945</v>
      </c>
      <c r="O715" s="1">
        <v>64.700491653839819</v>
      </c>
      <c r="P715" s="1">
        <v>61.344884828399529</v>
      </c>
      <c r="Q715" s="1">
        <v>66.846990430194069</v>
      </c>
      <c r="R715" s="1">
        <v>61.340085117701811</v>
      </c>
      <c r="S715" s="1">
        <v>74.603997468466204</v>
      </c>
      <c r="T715" s="1">
        <v>64.851144480638041</v>
      </c>
      <c r="U715" s="1">
        <v>58.442927135857843</v>
      </c>
      <c r="V715" s="1">
        <v>71.428690695771564</v>
      </c>
      <c r="W715" s="1">
        <v>67.402255711799341</v>
      </c>
      <c r="X715" s="1">
        <v>65.733540501346596</v>
      </c>
      <c r="Y715" s="1">
        <v>70.755191442397489</v>
      </c>
    </row>
    <row r="716" spans="1:25" x14ac:dyDescent="0.25">
      <c r="A716" s="1" t="s">
        <v>100</v>
      </c>
      <c r="B716" s="1" t="s">
        <v>10</v>
      </c>
      <c r="C716" s="1"/>
      <c r="D716" s="1" t="s">
        <v>11</v>
      </c>
      <c r="E716" s="1"/>
      <c r="F716" s="1"/>
      <c r="G716" s="1"/>
      <c r="H716" s="1"/>
      <c r="I716" s="1"/>
      <c r="J716" s="1"/>
      <c r="K716" s="1"/>
      <c r="L716" s="1"/>
      <c r="M716" s="1"/>
      <c r="N716" s="1">
        <v>19.583227956743148</v>
      </c>
      <c r="O716" s="1">
        <v>23.671884573426784</v>
      </c>
      <c r="P716" s="1">
        <v>22.744741517010766</v>
      </c>
      <c r="Q716" s="1">
        <v>21.317854693974894</v>
      </c>
      <c r="R716" s="1">
        <v>22.904215986168374</v>
      </c>
      <c r="S716" s="1">
        <v>24.212837231208518</v>
      </c>
      <c r="T716" s="1">
        <v>25.901392074088143</v>
      </c>
      <c r="U716" s="1">
        <v>23.92760152556173</v>
      </c>
      <c r="V716" s="1">
        <v>24.62382292981264</v>
      </c>
      <c r="W716" s="1">
        <v>24.525549078652926</v>
      </c>
      <c r="X716" s="1">
        <v>26.621499896415994</v>
      </c>
      <c r="Y716" s="1">
        <v>21.943798285083624</v>
      </c>
    </row>
    <row r="717" spans="1:25" x14ac:dyDescent="0.25">
      <c r="A717" s="1" t="s">
        <v>100</v>
      </c>
      <c r="B717" s="1" t="s">
        <v>12</v>
      </c>
      <c r="C717" s="1"/>
      <c r="D717" s="1" t="s">
        <v>13</v>
      </c>
      <c r="E717" s="1"/>
      <c r="F717" s="1"/>
      <c r="G717" s="1"/>
      <c r="H717" s="1"/>
      <c r="I717" s="1"/>
      <c r="J717" s="1"/>
      <c r="K717" s="1"/>
      <c r="L717" s="1"/>
      <c r="M717" s="1"/>
      <c r="N717" s="1">
        <v>32.345165090043594</v>
      </c>
      <c r="O717" s="1">
        <v>28.008422955901001</v>
      </c>
      <c r="P717" s="1">
        <v>27.67285595047646</v>
      </c>
      <c r="Q717" s="1">
        <v>28.603788107105597</v>
      </c>
      <c r="R717" s="1">
        <v>25.768315688834999</v>
      </c>
      <c r="S717" s="1">
        <v>24.786120018849925</v>
      </c>
      <c r="T717" s="1">
        <v>21.994873570001815</v>
      </c>
      <c r="U717" s="1">
        <v>24.456733112958695</v>
      </c>
      <c r="V717" s="1">
        <v>25.635419864185941</v>
      </c>
      <c r="W717" s="1">
        <v>24.979912864022012</v>
      </c>
      <c r="X717" s="1">
        <v>23.166026375839646</v>
      </c>
      <c r="Y717" s="1">
        <v>26.578076291828268</v>
      </c>
    </row>
    <row r="718" spans="1:25" x14ac:dyDescent="0.25">
      <c r="A718" s="1" t="s">
        <v>100</v>
      </c>
      <c r="B718" s="1" t="s">
        <v>14</v>
      </c>
      <c r="C718" s="1"/>
      <c r="D718" s="1" t="s">
        <v>15</v>
      </c>
      <c r="E718" s="1"/>
      <c r="F718" s="1"/>
      <c r="G718" s="1"/>
      <c r="H718" s="1"/>
      <c r="I718" s="1"/>
      <c r="J718" s="1"/>
      <c r="K718" s="1"/>
      <c r="L718" s="1"/>
      <c r="M718" s="1"/>
      <c r="N718" s="1">
        <v>55.587378110238141</v>
      </c>
      <c r="O718" s="1">
        <v>53.162989010472927</v>
      </c>
      <c r="P718" s="1">
        <v>54.863191208179742</v>
      </c>
      <c r="Q718" s="1">
        <v>60.236452996406634</v>
      </c>
      <c r="R718" s="1">
        <v>55.171310978453505</v>
      </c>
      <c r="S718" s="1">
        <v>53.611845568543615</v>
      </c>
      <c r="T718" s="1">
        <v>48.751663791538043</v>
      </c>
      <c r="U718" s="1">
        <v>54.637324562867981</v>
      </c>
      <c r="V718" s="1">
        <v>54.843811627008222</v>
      </c>
      <c r="W718" s="1">
        <v>52.56787434074753</v>
      </c>
      <c r="X718" s="1">
        <v>46.66177003096108</v>
      </c>
      <c r="Y718" s="1">
        <v>55.152042149719307</v>
      </c>
    </row>
    <row r="719" spans="1:25" x14ac:dyDescent="0.25">
      <c r="A719" s="1" t="s">
        <v>100</v>
      </c>
      <c r="B719" s="1" t="s">
        <v>16</v>
      </c>
      <c r="C719" s="1"/>
      <c r="D719" s="1" t="s">
        <v>17</v>
      </c>
      <c r="E719" s="1"/>
      <c r="F719" s="1"/>
      <c r="G719" s="1"/>
      <c r="H719" s="1"/>
      <c r="I719" s="1"/>
      <c r="J719" s="1"/>
      <c r="K719" s="1"/>
      <c r="L719" s="1"/>
      <c r="M719" s="1"/>
      <c r="N719" s="1">
        <v>41.067456799718272</v>
      </c>
      <c r="O719" s="1">
        <v>41.528588033626072</v>
      </c>
      <c r="P719" s="1">
        <v>44.363952841343824</v>
      </c>
      <c r="Q719" s="1">
        <v>46.759758896487767</v>
      </c>
      <c r="R719" s="1">
        <v>43.160373332711501</v>
      </c>
      <c r="S719" s="1">
        <v>40.902034412606469</v>
      </c>
      <c r="T719" s="1">
        <v>37.953462638460138</v>
      </c>
      <c r="U719" s="1">
        <v>43.205942324173314</v>
      </c>
      <c r="V719" s="1">
        <v>44.120768508805831</v>
      </c>
      <c r="W719" s="1">
        <v>40.752212795230449</v>
      </c>
      <c r="X719" s="1">
        <v>35.572203593199283</v>
      </c>
      <c r="Y719" s="1">
        <v>42.569881558452416</v>
      </c>
    </row>
    <row r="720" spans="1:25" x14ac:dyDescent="0.25">
      <c r="A720" s="1" t="s">
        <v>100</v>
      </c>
      <c r="B720" s="1" t="s">
        <v>18</v>
      </c>
      <c r="C720" s="1"/>
      <c r="D720" s="1" t="s">
        <v>19</v>
      </c>
      <c r="E720" s="1"/>
      <c r="F720" s="1"/>
      <c r="G720" s="1"/>
      <c r="H720" s="1"/>
      <c r="I720" s="1"/>
      <c r="J720" s="1"/>
      <c r="K720" s="1"/>
      <c r="L720" s="1"/>
      <c r="M720" s="1"/>
      <c r="N720" s="1">
        <v>21.836274795413011</v>
      </c>
      <c r="O720" s="1">
        <v>26.39685696556004</v>
      </c>
      <c r="P720" s="1">
        <v>30.451213830308976</v>
      </c>
      <c r="Q720" s="1">
        <v>24.932608695652174</v>
      </c>
      <c r="R720" s="1">
        <v>24.996276563903024</v>
      </c>
      <c r="S720" s="1">
        <v>28.789164179104475</v>
      </c>
      <c r="T720" s="1">
        <v>29.501029034514929</v>
      </c>
      <c r="U720" s="1">
        <v>27.766581328368197</v>
      </c>
      <c r="V720" s="1">
        <v>32.985838218053928</v>
      </c>
      <c r="W720" s="1">
        <v>32.577680531656085</v>
      </c>
      <c r="X720" s="1">
        <v>36.253971547125076</v>
      </c>
      <c r="Y720" s="1">
        <v>28.345730179996504</v>
      </c>
    </row>
    <row r="721" spans="1:25" x14ac:dyDescent="0.25">
      <c r="A721" s="1" t="s">
        <v>100</v>
      </c>
      <c r="B721" s="1" t="s">
        <v>20</v>
      </c>
      <c r="C721" s="1"/>
      <c r="D721" s="1" t="s">
        <v>21</v>
      </c>
      <c r="E721" s="1">
        <v>240.4</v>
      </c>
      <c r="F721" s="1">
        <v>253.3</v>
      </c>
      <c r="G721" s="1">
        <v>250.5</v>
      </c>
      <c r="H721" s="1">
        <v>261.2</v>
      </c>
      <c r="I721" s="1">
        <v>273.39999999999998</v>
      </c>
      <c r="J721" s="1">
        <v>289.5</v>
      </c>
      <c r="K721" s="1">
        <v>284</v>
      </c>
      <c r="L721" s="1">
        <v>310.2</v>
      </c>
      <c r="M721" s="1">
        <v>304.7</v>
      </c>
      <c r="N721" s="1">
        <v>305.73627479541301</v>
      </c>
      <c r="O721" s="1">
        <v>312.89685696556006</v>
      </c>
      <c r="P721" s="1">
        <v>304.75121383030898</v>
      </c>
      <c r="Q721" s="1">
        <v>317.23260869565212</v>
      </c>
      <c r="R721" s="1">
        <v>304.19627656390298</v>
      </c>
      <c r="S721" s="1">
        <v>319.58916417910444</v>
      </c>
      <c r="T721" s="1">
        <v>305.20102903451493</v>
      </c>
      <c r="U721" s="1">
        <v>301.16658132836818</v>
      </c>
      <c r="V721" s="1">
        <v>317.88583821805389</v>
      </c>
      <c r="W721" s="1">
        <v>307.07768053165609</v>
      </c>
      <c r="X721" s="1">
        <v>304.35397154712507</v>
      </c>
      <c r="Y721" s="1">
        <v>300.84573017999651</v>
      </c>
    </row>
    <row r="722" spans="1:25" x14ac:dyDescent="0.25">
      <c r="A722" s="1" t="s">
        <v>101</v>
      </c>
      <c r="B722" s="1" t="s">
        <v>4</v>
      </c>
      <c r="C722" s="1"/>
      <c r="D722" s="1" t="s">
        <v>5</v>
      </c>
      <c r="E722" s="1"/>
      <c r="F722" s="1"/>
      <c r="G722" s="1"/>
      <c r="H722" s="1"/>
      <c r="I722" s="1"/>
      <c r="J722" s="1"/>
      <c r="K722" s="1"/>
      <c r="L722" s="1"/>
      <c r="M722" s="1"/>
      <c r="N722" s="1">
        <v>7.8</v>
      </c>
      <c r="O722" s="1">
        <v>9.3000000000000007</v>
      </c>
      <c r="P722" s="1">
        <v>16.2</v>
      </c>
      <c r="Q722" s="1">
        <v>11.8</v>
      </c>
      <c r="R722" s="1">
        <v>10.9</v>
      </c>
      <c r="S722" s="1">
        <v>9.6999999999999993</v>
      </c>
      <c r="T722" s="1">
        <v>10.3</v>
      </c>
      <c r="U722" s="1">
        <v>9</v>
      </c>
      <c r="V722" s="1">
        <v>11.9</v>
      </c>
      <c r="W722" s="1">
        <v>10.8</v>
      </c>
      <c r="X722" s="1">
        <v>9.1999999999999993</v>
      </c>
      <c r="Y722" s="1">
        <v>11.8</v>
      </c>
    </row>
    <row r="723" spans="1:25" x14ac:dyDescent="0.25">
      <c r="A723" s="1" t="s">
        <v>101</v>
      </c>
      <c r="B723" s="1" t="s">
        <v>6</v>
      </c>
      <c r="C723" s="1"/>
      <c r="D723" s="1" t="s">
        <v>7</v>
      </c>
      <c r="E723" s="1"/>
      <c r="F723" s="1"/>
      <c r="G723" s="1"/>
      <c r="H723" s="1"/>
      <c r="I723" s="1"/>
      <c r="J723" s="1"/>
      <c r="K723" s="1"/>
      <c r="L723" s="1"/>
      <c r="M723" s="1"/>
      <c r="N723" s="1">
        <v>47.856897636894203</v>
      </c>
      <c r="O723" s="1">
        <v>46.657202205717532</v>
      </c>
      <c r="P723" s="1">
        <v>53.610527415767244</v>
      </c>
      <c r="Q723" s="1">
        <v>54.252917151119469</v>
      </c>
      <c r="R723" s="1">
        <v>51.535257348051609</v>
      </c>
      <c r="S723" s="1">
        <v>48.278364217064308</v>
      </c>
      <c r="T723" s="1">
        <v>52.960572021209778</v>
      </c>
      <c r="U723" s="1">
        <v>56.480766209093382</v>
      </c>
      <c r="V723" s="1">
        <v>56.235633156281637</v>
      </c>
      <c r="W723" s="1">
        <v>58.316443351658961</v>
      </c>
      <c r="X723" s="1">
        <v>51.033760099440649</v>
      </c>
      <c r="Y723" s="1">
        <v>56.904660837082943</v>
      </c>
    </row>
    <row r="724" spans="1:25" x14ac:dyDescent="0.25">
      <c r="A724" s="1" t="s">
        <v>101</v>
      </c>
      <c r="B724" s="1" t="s">
        <v>8</v>
      </c>
      <c r="C724" s="1"/>
      <c r="D724" s="1" t="s">
        <v>9</v>
      </c>
      <c r="E724" s="1"/>
      <c r="F724" s="1"/>
      <c r="G724" s="1"/>
      <c r="H724" s="1"/>
      <c r="I724" s="1"/>
      <c r="J724" s="1"/>
      <c r="K724" s="1"/>
      <c r="L724" s="1"/>
      <c r="M724" s="1"/>
      <c r="N724" s="1">
        <v>81.19869971963152</v>
      </c>
      <c r="O724" s="1">
        <v>73.288705411181013</v>
      </c>
      <c r="P724" s="1">
        <v>68.729475868452084</v>
      </c>
      <c r="Q724" s="1">
        <v>75.954959305965474</v>
      </c>
      <c r="R724" s="1">
        <v>77.87413219843063</v>
      </c>
      <c r="S724" s="1">
        <v>78.878944114919847</v>
      </c>
      <c r="T724" s="1">
        <v>81.287585270015626</v>
      </c>
      <c r="U724" s="1">
        <v>73.146916736897737</v>
      </c>
      <c r="V724" s="1">
        <v>76.931680696742347</v>
      </c>
      <c r="W724" s="1">
        <v>81.081432162886443</v>
      </c>
      <c r="X724" s="1">
        <v>92.71661487466335</v>
      </c>
      <c r="Y724" s="1">
        <v>86.771709539576079</v>
      </c>
    </row>
    <row r="725" spans="1:25" x14ac:dyDescent="0.25">
      <c r="A725" s="1" t="s">
        <v>101</v>
      </c>
      <c r="B725" s="1" t="s">
        <v>10</v>
      </c>
      <c r="C725" s="1"/>
      <c r="D725" s="1" t="s">
        <v>11</v>
      </c>
      <c r="E725" s="1"/>
      <c r="F725" s="1"/>
      <c r="G725" s="1"/>
      <c r="H725" s="1"/>
      <c r="I725" s="1"/>
      <c r="J725" s="1"/>
      <c r="K725" s="1"/>
      <c r="L725" s="1"/>
      <c r="M725" s="1"/>
      <c r="N725" s="1">
        <v>14.344402643474281</v>
      </c>
      <c r="O725" s="1">
        <v>15.954092383101454</v>
      </c>
      <c r="P725" s="1">
        <v>19.259996715780673</v>
      </c>
      <c r="Q725" s="1">
        <v>19.792123542915064</v>
      </c>
      <c r="R725" s="1">
        <v>18.990610453517757</v>
      </c>
      <c r="S725" s="1">
        <v>18.44269166801584</v>
      </c>
      <c r="T725" s="1">
        <v>21.251842708774596</v>
      </c>
      <c r="U725" s="1">
        <v>22.972317054008883</v>
      </c>
      <c r="V725" s="1">
        <v>23.332686146976023</v>
      </c>
      <c r="W725" s="1">
        <v>24.502124485454591</v>
      </c>
      <c r="X725" s="1">
        <v>21.549625025896002</v>
      </c>
      <c r="Y725" s="1">
        <v>25.023629623340973</v>
      </c>
    </row>
    <row r="726" spans="1:25" x14ac:dyDescent="0.25">
      <c r="A726" s="1" t="s">
        <v>101</v>
      </c>
      <c r="B726" s="1" t="s">
        <v>12</v>
      </c>
      <c r="C726" s="1"/>
      <c r="D726" s="1" t="s">
        <v>13</v>
      </c>
      <c r="E726" s="1"/>
      <c r="F726" s="1"/>
      <c r="G726" s="1"/>
      <c r="H726" s="1"/>
      <c r="I726" s="1"/>
      <c r="J726" s="1"/>
      <c r="K726" s="1"/>
      <c r="L726" s="1"/>
      <c r="M726" s="1"/>
      <c r="N726" s="1">
        <v>30.840738806785755</v>
      </c>
      <c r="O726" s="1">
        <v>27.939942704175081</v>
      </c>
      <c r="P726" s="1">
        <v>25.688435232199581</v>
      </c>
      <c r="Q726" s="1">
        <v>22.507553031181175</v>
      </c>
      <c r="R726" s="1">
        <v>24.169475795168367</v>
      </c>
      <c r="S726" s="1">
        <v>25.243198510396194</v>
      </c>
      <c r="T726" s="1">
        <v>21.286666969311785</v>
      </c>
      <c r="U726" s="1">
        <v>22.437002904938396</v>
      </c>
      <c r="V726" s="1">
        <v>25.18278805277977</v>
      </c>
      <c r="W726" s="1">
        <v>24.620945392603264</v>
      </c>
      <c r="X726" s="1">
        <v>25.539774809037635</v>
      </c>
      <c r="Y726" s="1">
        <v>25.017175592469084</v>
      </c>
    </row>
    <row r="727" spans="1:25" x14ac:dyDescent="0.25">
      <c r="A727" s="1" t="s">
        <v>101</v>
      </c>
      <c r="B727" s="1" t="s">
        <v>14</v>
      </c>
      <c r="C727" s="1"/>
      <c r="D727" s="1" t="s">
        <v>15</v>
      </c>
      <c r="E727" s="1"/>
      <c r="F727" s="1"/>
      <c r="G727" s="1"/>
      <c r="H727" s="1"/>
      <c r="I727" s="1"/>
      <c r="J727" s="1"/>
      <c r="K727" s="1"/>
      <c r="L727" s="1"/>
      <c r="M727" s="1"/>
      <c r="N727" s="1">
        <v>53.001918663250315</v>
      </c>
      <c r="O727" s="1">
        <v>53.033006152256611</v>
      </c>
      <c r="P727" s="1">
        <v>50.928951334307115</v>
      </c>
      <c r="Q727" s="1">
        <v>47.398447896140027</v>
      </c>
      <c r="R727" s="1">
        <v>51.748111183658253</v>
      </c>
      <c r="S727" s="1">
        <v>54.600496534602257</v>
      </c>
      <c r="T727" s="1">
        <v>47.181923007081899</v>
      </c>
      <c r="U727" s="1">
        <v>50.125166115730075</v>
      </c>
      <c r="V727" s="1">
        <v>53.875461823000059</v>
      </c>
      <c r="W727" s="1">
        <v>51.812461100009827</v>
      </c>
      <c r="X727" s="1">
        <v>51.443051969617436</v>
      </c>
      <c r="Y727" s="1">
        <v>51.913024388714071</v>
      </c>
    </row>
    <row r="728" spans="1:25" x14ac:dyDescent="0.25">
      <c r="A728" s="1" t="s">
        <v>101</v>
      </c>
      <c r="B728" s="1" t="s">
        <v>16</v>
      </c>
      <c r="C728" s="1"/>
      <c r="D728" s="1" t="s">
        <v>17</v>
      </c>
      <c r="E728" s="1"/>
      <c r="F728" s="1"/>
      <c r="G728" s="1"/>
      <c r="H728" s="1"/>
      <c r="I728" s="1"/>
      <c r="J728" s="1"/>
      <c r="K728" s="1"/>
      <c r="L728" s="1"/>
      <c r="M728" s="1"/>
      <c r="N728" s="1">
        <v>39.157342529963934</v>
      </c>
      <c r="O728" s="1">
        <v>41.427051143568306</v>
      </c>
      <c r="P728" s="1">
        <v>41.182613433493316</v>
      </c>
      <c r="Q728" s="1">
        <v>36.793999072678801</v>
      </c>
      <c r="R728" s="1">
        <v>40.482413021173407</v>
      </c>
      <c r="S728" s="1">
        <v>41.656304955001559</v>
      </c>
      <c r="T728" s="1">
        <v>36.731410023606315</v>
      </c>
      <c r="U728" s="1">
        <v>39.637830979331525</v>
      </c>
      <c r="V728" s="1">
        <v>43.341750124220177</v>
      </c>
      <c r="W728" s="1">
        <v>40.166593507386899</v>
      </c>
      <c r="X728" s="1">
        <v>39.217173221344936</v>
      </c>
      <c r="Y728" s="1">
        <v>40.069800018816835</v>
      </c>
    </row>
    <row r="729" spans="1:25" x14ac:dyDescent="0.25">
      <c r="A729" s="1" t="s">
        <v>101</v>
      </c>
      <c r="B729" s="1" t="s">
        <v>18</v>
      </c>
      <c r="C729" s="1"/>
      <c r="D729" s="1" t="s">
        <v>19</v>
      </c>
      <c r="E729" s="1"/>
      <c r="F729" s="1"/>
      <c r="G729" s="1"/>
      <c r="H729" s="1"/>
      <c r="I729" s="1"/>
      <c r="J729" s="1"/>
      <c r="K729" s="1"/>
      <c r="L729" s="1"/>
      <c r="M729" s="1"/>
      <c r="N729" s="1">
        <v>26.029415503588549</v>
      </c>
      <c r="O729" s="1">
        <v>31.372460440583311</v>
      </c>
      <c r="P729" s="1">
        <v>23.274279671407552</v>
      </c>
      <c r="Q729" s="1">
        <v>23.76964080546653</v>
      </c>
      <c r="R729" s="1">
        <v>28.251116432205926</v>
      </c>
      <c r="S729" s="1">
        <v>25.313695522388059</v>
      </c>
      <c r="T729" s="1">
        <v>23.751058185634328</v>
      </c>
      <c r="U729" s="1">
        <v>30.288953539115003</v>
      </c>
      <c r="V729" s="1">
        <v>32.780187573270808</v>
      </c>
      <c r="W729" s="1">
        <v>30.555601376609509</v>
      </c>
      <c r="X729" s="1">
        <v>26.474066390041497</v>
      </c>
      <c r="Y729" s="1">
        <v>26.925030581930447</v>
      </c>
    </row>
    <row r="730" spans="1:25" x14ac:dyDescent="0.25">
      <c r="A730" s="1" t="s">
        <v>101</v>
      </c>
      <c r="B730" s="1" t="s">
        <v>20</v>
      </c>
      <c r="C730" s="1"/>
      <c r="D730" s="1" t="s">
        <v>21</v>
      </c>
      <c r="E730" s="1">
        <v>249.2</v>
      </c>
      <c r="F730" s="1">
        <v>257.5</v>
      </c>
      <c r="G730" s="1">
        <v>273.60000000000002</v>
      </c>
      <c r="H730" s="1">
        <v>260.8</v>
      </c>
      <c r="I730" s="1">
        <v>287.2</v>
      </c>
      <c r="J730" s="1">
        <v>294</v>
      </c>
      <c r="K730" s="1">
        <v>296.7</v>
      </c>
      <c r="L730" s="1">
        <v>288.8</v>
      </c>
      <c r="M730" s="1">
        <v>279.39999999999998</v>
      </c>
      <c r="N730" s="1">
        <v>300.22941550358854</v>
      </c>
      <c r="O730" s="1">
        <v>298.97246044058329</v>
      </c>
      <c r="P730" s="1">
        <v>298.87427967140758</v>
      </c>
      <c r="Q730" s="1">
        <v>292.26964080546651</v>
      </c>
      <c r="R730" s="1">
        <v>303.95111643220594</v>
      </c>
      <c r="S730" s="1">
        <v>302.11369552238801</v>
      </c>
      <c r="T730" s="1">
        <v>294.75105818563435</v>
      </c>
      <c r="U730" s="1">
        <v>304.08895353911504</v>
      </c>
      <c r="V730" s="1">
        <v>323.58018757327079</v>
      </c>
      <c r="W730" s="1">
        <v>321.85560137660946</v>
      </c>
      <c r="X730" s="1">
        <v>317.1740663900415</v>
      </c>
      <c r="Y730" s="1">
        <v>324.42503058193046</v>
      </c>
    </row>
    <row r="731" spans="1:25" x14ac:dyDescent="0.25">
      <c r="A731" s="1" t="s">
        <v>102</v>
      </c>
      <c r="B731" s="1" t="s">
        <v>4</v>
      </c>
      <c r="C731" s="1"/>
      <c r="D731" s="1" t="s">
        <v>5</v>
      </c>
      <c r="E731" s="1"/>
      <c r="F731" s="1"/>
      <c r="G731" s="1"/>
      <c r="H731" s="1"/>
      <c r="I731" s="1"/>
      <c r="J731" s="1"/>
      <c r="K731" s="1"/>
      <c r="L731" s="1"/>
      <c r="M731" s="1"/>
      <c r="N731" s="1">
        <v>0.01</v>
      </c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5">
      <c r="A732" s="1" t="s">
        <v>102</v>
      </c>
      <c r="B732" s="1" t="s">
        <v>6</v>
      </c>
      <c r="C732" s="1"/>
      <c r="D732" s="1" t="s">
        <v>7</v>
      </c>
      <c r="E732" s="1"/>
      <c r="F732" s="1"/>
      <c r="G732" s="1"/>
      <c r="H732" s="1"/>
      <c r="I732" s="1"/>
      <c r="J732" s="1"/>
      <c r="K732" s="1"/>
      <c r="L732" s="1"/>
      <c r="M732" s="1"/>
      <c r="N732" s="1">
        <v>85.547920123590998</v>
      </c>
      <c r="O732" s="1">
        <v>76.692776125648194</v>
      </c>
      <c r="P732" s="1">
        <v>84.16213892247751</v>
      </c>
      <c r="Q732" s="1">
        <v>90.498977431953023</v>
      </c>
      <c r="R732" s="1">
        <v>92.334002748592454</v>
      </c>
      <c r="S732" s="1">
        <v>86.809856791722481</v>
      </c>
      <c r="T732" s="1">
        <v>91.33861727457311</v>
      </c>
      <c r="U732" s="1">
        <v>88.691579413487219</v>
      </c>
      <c r="V732" s="1">
        <v>84.853569001622574</v>
      </c>
      <c r="W732" s="1">
        <v>87.084402022267014</v>
      </c>
      <c r="X732" s="1">
        <v>92.381068986948421</v>
      </c>
      <c r="Y732" s="1">
        <v>79.66652517191612</v>
      </c>
    </row>
    <row r="733" spans="1:25" x14ac:dyDescent="0.25">
      <c r="A733" s="1" t="s">
        <v>102</v>
      </c>
      <c r="B733" s="1" t="s">
        <v>8</v>
      </c>
      <c r="C733" s="1"/>
      <c r="D733" s="1" t="s">
        <v>9</v>
      </c>
      <c r="E733" s="1"/>
      <c r="F733" s="1"/>
      <c r="G733" s="1"/>
      <c r="H733" s="1"/>
      <c r="I733" s="1"/>
      <c r="J733" s="1"/>
      <c r="K733" s="1"/>
      <c r="L733" s="1"/>
      <c r="M733" s="1"/>
      <c r="N733" s="1">
        <v>109.61034645534133</v>
      </c>
      <c r="O733" s="1">
        <v>106.28268451962879</v>
      </c>
      <c r="P733" s="1">
        <v>91.70196157463387</v>
      </c>
      <c r="Q733" s="1">
        <v>109.28589571594671</v>
      </c>
      <c r="R733" s="1">
        <v>110.64115352218823</v>
      </c>
      <c r="S733" s="1">
        <v>113.72813682057019</v>
      </c>
      <c r="T733" s="1">
        <v>123.90932528958936</v>
      </c>
      <c r="U733" s="1">
        <v>119.53505935120774</v>
      </c>
      <c r="V733" s="1">
        <v>121.63989765210036</v>
      </c>
      <c r="W733" s="1">
        <v>131.62638340193939</v>
      </c>
      <c r="X733" s="1">
        <v>137.60990263103378</v>
      </c>
      <c r="Y733" s="1">
        <v>134.50039335540652</v>
      </c>
    </row>
    <row r="734" spans="1:25" x14ac:dyDescent="0.25">
      <c r="A734" s="1" t="s">
        <v>102</v>
      </c>
      <c r="B734" s="1" t="s">
        <v>10</v>
      </c>
      <c r="C734" s="1"/>
      <c r="D734" s="1" t="s">
        <v>11</v>
      </c>
      <c r="E734" s="1"/>
      <c r="F734" s="1"/>
      <c r="G734" s="1"/>
      <c r="H734" s="1"/>
      <c r="I734" s="1"/>
      <c r="J734" s="1"/>
      <c r="K734" s="1"/>
      <c r="L734" s="1"/>
      <c r="M734" s="1"/>
      <c r="N734" s="1">
        <v>25.641733421067688</v>
      </c>
      <c r="O734" s="1">
        <v>26.224539354723017</v>
      </c>
      <c r="P734" s="1">
        <v>30.235899502888625</v>
      </c>
      <c r="Q734" s="1">
        <v>33.015126852100288</v>
      </c>
      <c r="R734" s="1">
        <v>34.024843729219313</v>
      </c>
      <c r="S734" s="1">
        <v>33.162006387707351</v>
      </c>
      <c r="T734" s="1">
        <v>36.652057435837513</v>
      </c>
      <c r="U734" s="1">
        <v>36.073361235305036</v>
      </c>
      <c r="V734" s="1">
        <v>35.206533346277055</v>
      </c>
      <c r="W734" s="1">
        <v>36.589214575793569</v>
      </c>
      <c r="X734" s="1">
        <v>39.009028382017817</v>
      </c>
      <c r="Y734" s="1">
        <v>35.033081472677367</v>
      </c>
    </row>
    <row r="735" spans="1:25" x14ac:dyDescent="0.25">
      <c r="A735" s="1" t="s">
        <v>102</v>
      </c>
      <c r="B735" s="1" t="s">
        <v>12</v>
      </c>
      <c r="C735" s="1"/>
      <c r="D735" s="1" t="s">
        <v>13</v>
      </c>
      <c r="E735" s="1"/>
      <c r="F735" s="1"/>
      <c r="G735" s="1"/>
      <c r="H735" s="1"/>
      <c r="I735" s="1"/>
      <c r="J735" s="1"/>
      <c r="K735" s="1"/>
      <c r="L735" s="1"/>
      <c r="M735" s="1"/>
      <c r="N735" s="1">
        <v>41.923345760118515</v>
      </c>
      <c r="O735" s="1">
        <v>41.499032545907106</v>
      </c>
      <c r="P735" s="1">
        <v>42.414267000533265</v>
      </c>
      <c r="Q735" s="1">
        <v>37.96963023067115</v>
      </c>
      <c r="R735" s="1">
        <v>36.503383546310985</v>
      </c>
      <c r="S735" s="1">
        <v>40.056696895509354</v>
      </c>
      <c r="T735" s="1">
        <v>40.044024650444889</v>
      </c>
      <c r="U735" s="1">
        <v>38.074914020501517</v>
      </c>
      <c r="V735" s="1">
        <v>40.531121294098156</v>
      </c>
      <c r="W735" s="1">
        <v>43.498411242506627</v>
      </c>
      <c r="X735" s="1">
        <v>47.079343925093468</v>
      </c>
      <c r="Y735" s="1">
        <v>45.501324496388222</v>
      </c>
    </row>
    <row r="736" spans="1:25" x14ac:dyDescent="0.25">
      <c r="A736" s="1" t="s">
        <v>102</v>
      </c>
      <c r="B736" s="1" t="s">
        <v>14</v>
      </c>
      <c r="C736" s="1"/>
      <c r="D736" s="1" t="s">
        <v>15</v>
      </c>
      <c r="E736" s="1"/>
      <c r="F736" s="1"/>
      <c r="G736" s="1"/>
      <c r="H736" s="1"/>
      <c r="I736" s="1"/>
      <c r="J736" s="1"/>
      <c r="K736" s="1"/>
      <c r="L736" s="1"/>
      <c r="M736" s="1"/>
      <c r="N736" s="1">
        <v>72.04813658939392</v>
      </c>
      <c r="O736" s="1">
        <v>78.769612079087025</v>
      </c>
      <c r="P736" s="1">
        <v>84.088973128376352</v>
      </c>
      <c r="Q736" s="1">
        <v>79.959893358061905</v>
      </c>
      <c r="R736" s="1">
        <v>78.155652457793124</v>
      </c>
      <c r="S736" s="1">
        <v>86.641775570957336</v>
      </c>
      <c r="T736" s="1">
        <v>88.757628926820416</v>
      </c>
      <c r="U736" s="1">
        <v>85.060887953966187</v>
      </c>
      <c r="V736" s="1">
        <v>86.711323358913489</v>
      </c>
      <c r="W736" s="1">
        <v>91.538310348216328</v>
      </c>
      <c r="X736" s="1">
        <v>94.828758450017673</v>
      </c>
      <c r="Y736" s="1">
        <v>94.419586238618422</v>
      </c>
    </row>
    <row r="737" spans="1:25" x14ac:dyDescent="0.25">
      <c r="A737" s="1" t="s">
        <v>102</v>
      </c>
      <c r="B737" s="1" t="s">
        <v>16</v>
      </c>
      <c r="C737" s="1"/>
      <c r="D737" s="1" t="s">
        <v>17</v>
      </c>
      <c r="E737" s="1"/>
      <c r="F737" s="1"/>
      <c r="G737" s="1"/>
      <c r="H737" s="1"/>
      <c r="I737" s="1"/>
      <c r="J737" s="1"/>
      <c r="K737" s="1"/>
      <c r="L737" s="1"/>
      <c r="M737" s="1"/>
      <c r="N737" s="1">
        <v>53.228517650487554</v>
      </c>
      <c r="O737" s="1">
        <v>61.531355375005873</v>
      </c>
      <c r="P737" s="1">
        <v>67.996759871090404</v>
      </c>
      <c r="Q737" s="1">
        <v>62.070476411266952</v>
      </c>
      <c r="R737" s="1">
        <v>61.140963995895916</v>
      </c>
      <c r="S737" s="1">
        <v>66.101527533533343</v>
      </c>
      <c r="T737" s="1">
        <v>69.098346422734693</v>
      </c>
      <c r="U737" s="1">
        <v>67.264198025532295</v>
      </c>
      <c r="V737" s="1">
        <v>69.757555346988354</v>
      </c>
      <c r="W737" s="1">
        <v>70.963278409277038</v>
      </c>
      <c r="X737" s="1">
        <v>72.291897624888861</v>
      </c>
      <c r="Y737" s="1">
        <v>72.879089264993368</v>
      </c>
    </row>
    <row r="738" spans="1:25" x14ac:dyDescent="0.25">
      <c r="A738" s="1" t="s">
        <v>102</v>
      </c>
      <c r="B738" s="1" t="s">
        <v>18</v>
      </c>
      <c r="C738" s="1"/>
      <c r="D738" s="1" t="s">
        <v>19</v>
      </c>
      <c r="E738" s="1"/>
      <c r="F738" s="1"/>
      <c r="G738" s="1"/>
      <c r="H738" s="1"/>
      <c r="I738" s="1"/>
      <c r="J738" s="1"/>
      <c r="K738" s="1"/>
      <c r="L738" s="1"/>
      <c r="M738" s="1"/>
      <c r="N738" s="1">
        <v>39.004949813289542</v>
      </c>
      <c r="O738" s="1">
        <v>35.650471610300961</v>
      </c>
      <c r="P738" s="1">
        <v>37.784989578224625</v>
      </c>
      <c r="Q738" s="1">
        <v>33.605805164177298</v>
      </c>
      <c r="R738" s="1">
        <v>39.97807243340317</v>
      </c>
      <c r="S738" s="1">
        <v>43.863283582089551</v>
      </c>
      <c r="T738" s="1">
        <v>44.752431203358206</v>
      </c>
      <c r="U738" s="1">
        <v>40.22551712099613</v>
      </c>
      <c r="V738" s="1">
        <v>40.494396248534585</v>
      </c>
      <c r="W738" s="1">
        <v>38.753477125734292</v>
      </c>
      <c r="X738" s="1">
        <v>40.366982809721399</v>
      </c>
      <c r="Y738" s="1">
        <v>42.679810100774745</v>
      </c>
    </row>
    <row r="739" spans="1:25" x14ac:dyDescent="0.25">
      <c r="A739" s="1" t="s">
        <v>102</v>
      </c>
      <c r="B739" s="1" t="s">
        <v>20</v>
      </c>
      <c r="C739" s="1"/>
      <c r="D739" s="1" t="s">
        <v>21</v>
      </c>
      <c r="E739" s="1">
        <v>376.5</v>
      </c>
      <c r="F739" s="1">
        <v>372.2</v>
      </c>
      <c r="G739" s="1">
        <v>375.8</v>
      </c>
      <c r="H739" s="1">
        <v>387.5</v>
      </c>
      <c r="I739" s="1">
        <v>412.8</v>
      </c>
      <c r="J739" s="1">
        <v>409.9</v>
      </c>
      <c r="K739" s="1">
        <v>417.1</v>
      </c>
      <c r="L739" s="1">
        <v>408</v>
      </c>
      <c r="M739" s="1">
        <v>428.70000000000005</v>
      </c>
      <c r="N739" s="1">
        <v>427.00494981328956</v>
      </c>
      <c r="O739" s="1">
        <v>426.650471610301</v>
      </c>
      <c r="P739" s="1">
        <v>438.38498957822463</v>
      </c>
      <c r="Q739" s="1">
        <v>446.40580516417731</v>
      </c>
      <c r="R739" s="1">
        <v>452.77807243340317</v>
      </c>
      <c r="S739" s="1">
        <v>470.36328358208959</v>
      </c>
      <c r="T739" s="1">
        <v>494.55243120335814</v>
      </c>
      <c r="U739" s="1">
        <v>474.92551712099606</v>
      </c>
      <c r="V739" s="1">
        <v>479.19439624853459</v>
      </c>
      <c r="W739" s="1">
        <v>500.05347712573428</v>
      </c>
      <c r="X739" s="1">
        <v>523.56698280972137</v>
      </c>
      <c r="Y739" s="1">
        <v>504.67981010077472</v>
      </c>
    </row>
    <row r="740" spans="1:25" x14ac:dyDescent="0.25">
      <c r="A740" s="1" t="s">
        <v>103</v>
      </c>
      <c r="B740" s="1" t="s">
        <v>4</v>
      </c>
      <c r="C740" s="1"/>
      <c r="D740" s="1" t="s">
        <v>5</v>
      </c>
      <c r="E740" s="1"/>
      <c r="F740" s="1"/>
      <c r="G740" s="1"/>
      <c r="H740" s="1"/>
      <c r="I740" s="1"/>
      <c r="J740" s="1"/>
      <c r="K740" s="1"/>
      <c r="L740" s="1"/>
      <c r="M740" s="1"/>
      <c r="N740" s="1">
        <v>0.01</v>
      </c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5">
      <c r="A741" s="1" t="s">
        <v>103</v>
      </c>
      <c r="B741" s="1" t="s">
        <v>6</v>
      </c>
      <c r="C741" s="1"/>
      <c r="D741" s="1" t="s">
        <v>7</v>
      </c>
      <c r="E741" s="1"/>
      <c r="F741" s="1"/>
      <c r="G741" s="1"/>
      <c r="H741" s="1"/>
      <c r="I741" s="1"/>
      <c r="J741" s="1"/>
      <c r="K741" s="1"/>
      <c r="L741" s="1"/>
      <c r="M741" s="1"/>
      <c r="N741" s="1">
        <v>153.79601762316184</v>
      </c>
      <c r="O741" s="1">
        <v>135.01427888279511</v>
      </c>
      <c r="P741" s="1">
        <v>139.22473912848764</v>
      </c>
      <c r="Q741" s="1">
        <v>133.71543392063919</v>
      </c>
      <c r="R741" s="1">
        <v>140.27107771423505</v>
      </c>
      <c r="S741" s="1">
        <v>138.45117672166376</v>
      </c>
      <c r="T741" s="1">
        <v>139.26878277509167</v>
      </c>
      <c r="U741" s="1">
        <v>143.21509134800809</v>
      </c>
      <c r="V741" s="1">
        <v>146.75722051950575</v>
      </c>
      <c r="W741" s="1">
        <v>154.48839820979637</v>
      </c>
      <c r="X741" s="1">
        <v>147.78756991920449</v>
      </c>
      <c r="Y741" s="1">
        <v>137.17306222939129</v>
      </c>
    </row>
    <row r="742" spans="1:25" x14ac:dyDescent="0.25">
      <c r="A742" s="1" t="s">
        <v>103</v>
      </c>
      <c r="B742" s="1" t="s">
        <v>8</v>
      </c>
      <c r="C742" s="1"/>
      <c r="D742" s="1" t="s">
        <v>9</v>
      </c>
      <c r="E742" s="1"/>
      <c r="F742" s="1"/>
      <c r="G742" s="1"/>
      <c r="H742" s="1"/>
      <c r="I742" s="1"/>
      <c r="J742" s="1"/>
      <c r="K742" s="1"/>
      <c r="L742" s="1"/>
      <c r="M742" s="1"/>
      <c r="N742" s="1">
        <v>228.80588344681584</v>
      </c>
      <c r="O742" s="1">
        <v>249.41856628360506</v>
      </c>
      <c r="P742" s="1">
        <v>246.75769626942537</v>
      </c>
      <c r="Q742" s="1">
        <v>222.80355066630889</v>
      </c>
      <c r="R742" s="1">
        <v>225.33938910316087</v>
      </c>
      <c r="S742" s="1">
        <v>233.95945130477014</v>
      </c>
      <c r="T742" s="1">
        <v>240.64590192670065</v>
      </c>
      <c r="U742" s="1">
        <v>250.23530075563872</v>
      </c>
      <c r="V742" s="1">
        <v>255.45184656136021</v>
      </c>
      <c r="W742" s="1">
        <v>255.70205403762748</v>
      </c>
      <c r="X742" s="1">
        <v>258.90733374766933</v>
      </c>
      <c r="Y742" s="1">
        <v>264.80555366895891</v>
      </c>
    </row>
    <row r="743" spans="1:25" x14ac:dyDescent="0.25">
      <c r="A743" s="1" t="s">
        <v>103</v>
      </c>
      <c r="B743" s="1" t="s">
        <v>10</v>
      </c>
      <c r="C743" s="1"/>
      <c r="D743" s="1" t="s">
        <v>11</v>
      </c>
      <c r="E743" s="1"/>
      <c r="F743" s="1"/>
      <c r="G743" s="1"/>
      <c r="H743" s="1"/>
      <c r="I743" s="1"/>
      <c r="J743" s="1"/>
      <c r="K743" s="1"/>
      <c r="L743" s="1"/>
      <c r="M743" s="1"/>
      <c r="N743" s="1">
        <v>46.09809893002231</v>
      </c>
      <c r="O743" s="1">
        <v>46.167154833599838</v>
      </c>
      <c r="P743" s="1">
        <v>50.017564602086971</v>
      </c>
      <c r="Q743" s="1">
        <v>48.781015413051897</v>
      </c>
      <c r="R743" s="1">
        <v>51.689533182604073</v>
      </c>
      <c r="S743" s="1">
        <v>52.889371973566085</v>
      </c>
      <c r="T743" s="1">
        <v>55.885315298207694</v>
      </c>
      <c r="U743" s="1">
        <v>58.249607896353226</v>
      </c>
      <c r="V743" s="1">
        <v>60.890932919134066</v>
      </c>
      <c r="W743" s="1">
        <v>64.909547752576174</v>
      </c>
      <c r="X743" s="1">
        <v>62.405096333126167</v>
      </c>
      <c r="Y743" s="1">
        <v>60.321384101649826</v>
      </c>
    </row>
    <row r="744" spans="1:25" x14ac:dyDescent="0.25">
      <c r="A744" s="1" t="s">
        <v>103</v>
      </c>
      <c r="B744" s="1" t="s">
        <v>12</v>
      </c>
      <c r="C744" s="1"/>
      <c r="D744" s="1" t="s">
        <v>13</v>
      </c>
      <c r="E744" s="1"/>
      <c r="F744" s="1"/>
      <c r="G744" s="1"/>
      <c r="H744" s="1"/>
      <c r="I744" s="1"/>
      <c r="J744" s="1"/>
      <c r="K744" s="1"/>
      <c r="L744" s="1"/>
      <c r="M744" s="1"/>
      <c r="N744" s="1">
        <v>69.6800106862257</v>
      </c>
      <c r="O744" s="1">
        <v>64.66818437984314</v>
      </c>
      <c r="P744" s="1">
        <v>61.059099023903926</v>
      </c>
      <c r="Q744" s="1">
        <v>60.308429349716</v>
      </c>
      <c r="R744" s="1">
        <v>62.936152177968488</v>
      </c>
      <c r="S744" s="1">
        <v>63.617015505212464</v>
      </c>
      <c r="T744" s="1">
        <v>61.533036362810975</v>
      </c>
      <c r="U744" s="1">
        <v>64.651363985441918</v>
      </c>
      <c r="V744" s="1">
        <v>64.623478164853978</v>
      </c>
      <c r="W744" s="1">
        <v>68.393861172077166</v>
      </c>
      <c r="X744" s="1">
        <v>72.025681625831609</v>
      </c>
      <c r="Y744" s="1">
        <v>68.166457939137985</v>
      </c>
    </row>
    <row r="745" spans="1:25" x14ac:dyDescent="0.25">
      <c r="A745" s="1" t="s">
        <v>103</v>
      </c>
      <c r="B745" s="1" t="s">
        <v>14</v>
      </c>
      <c r="C745" s="1"/>
      <c r="D745" s="1" t="s">
        <v>15</v>
      </c>
      <c r="E745" s="1"/>
      <c r="F745" s="1"/>
      <c r="G745" s="1"/>
      <c r="H745" s="1"/>
      <c r="I745" s="1"/>
      <c r="J745" s="1"/>
      <c r="K745" s="1"/>
      <c r="L745" s="1"/>
      <c r="M745" s="1"/>
      <c r="N745" s="1">
        <v>119.74986338631921</v>
      </c>
      <c r="O745" s="1">
        <v>122.74714577560701</v>
      </c>
      <c r="P745" s="1">
        <v>121.05353458069604</v>
      </c>
      <c r="Q745" s="1">
        <v>127.00296395038831</v>
      </c>
      <c r="R745" s="1">
        <v>134.74959192239533</v>
      </c>
      <c r="S745" s="1">
        <v>137.60223900325278</v>
      </c>
      <c r="T745" s="1">
        <v>136.3880493008898</v>
      </c>
      <c r="U745" s="1">
        <v>144.43374514452347</v>
      </c>
      <c r="V745" s="1">
        <v>138.25394247225751</v>
      </c>
      <c r="W745" s="1">
        <v>143.92844039702558</v>
      </c>
      <c r="X745" s="1">
        <v>145.07648993497102</v>
      </c>
      <c r="Y745" s="1">
        <v>141.45189893266706</v>
      </c>
    </row>
    <row r="746" spans="1:25" x14ac:dyDescent="0.25">
      <c r="A746" s="1" t="s">
        <v>103</v>
      </c>
      <c r="B746" s="1" t="s">
        <v>16</v>
      </c>
      <c r="C746" s="1"/>
      <c r="D746" s="1" t="s">
        <v>17</v>
      </c>
      <c r="E746" s="1"/>
      <c r="F746" s="1"/>
      <c r="G746" s="1"/>
      <c r="H746" s="1"/>
      <c r="I746" s="1"/>
      <c r="J746" s="1"/>
      <c r="K746" s="1"/>
      <c r="L746" s="1"/>
      <c r="M746" s="1"/>
      <c r="N746" s="1">
        <v>88.470125927455101</v>
      </c>
      <c r="O746" s="1">
        <v>95.884669844549848</v>
      </c>
      <c r="P746" s="1">
        <v>97.887366395400079</v>
      </c>
      <c r="Q746" s="1">
        <v>98.588606699895678</v>
      </c>
      <c r="R746" s="1">
        <v>105.41425589963625</v>
      </c>
      <c r="S746" s="1">
        <v>104.98074549153479</v>
      </c>
      <c r="T746" s="1">
        <v>106.17891433629926</v>
      </c>
      <c r="U746" s="1">
        <v>114.21489087003461</v>
      </c>
      <c r="V746" s="1">
        <v>111.22257936288855</v>
      </c>
      <c r="W746" s="1">
        <v>111.57769843089723</v>
      </c>
      <c r="X746" s="1">
        <v>110.59782843919739</v>
      </c>
      <c r="Y746" s="1">
        <v>109.18164312819495</v>
      </c>
    </row>
    <row r="747" spans="1:25" x14ac:dyDescent="0.25">
      <c r="A747" s="1" t="s">
        <v>103</v>
      </c>
      <c r="B747" s="1" t="s">
        <v>18</v>
      </c>
      <c r="C747" s="1"/>
      <c r="D747" s="1" t="s">
        <v>19</v>
      </c>
      <c r="E747" s="1"/>
      <c r="F747" s="1"/>
      <c r="G747" s="1"/>
      <c r="H747" s="1"/>
      <c r="I747" s="1"/>
      <c r="J747" s="1"/>
      <c r="K747" s="1"/>
      <c r="L747" s="1"/>
      <c r="M747" s="1"/>
      <c r="N747" s="1">
        <v>56.796980852247145</v>
      </c>
      <c r="O747" s="1">
        <v>65.310065156686321</v>
      </c>
      <c r="P747" s="1">
        <v>63.767278690534575</v>
      </c>
      <c r="Q747" s="1">
        <v>64.368017173610696</v>
      </c>
      <c r="R747" s="1">
        <v>64.117108650104754</v>
      </c>
      <c r="S747" s="1">
        <v>58.650059701492538</v>
      </c>
      <c r="T747" s="1">
        <v>62.419059001865676</v>
      </c>
      <c r="U747" s="1">
        <v>62.678864224827628</v>
      </c>
      <c r="V747" s="1">
        <v>61.632532239155921</v>
      </c>
      <c r="W747" s="1">
        <v>65.367554738028844</v>
      </c>
      <c r="X747" s="1">
        <v>73.261410788381738</v>
      </c>
      <c r="Y747" s="1">
        <v>70.458335760470675</v>
      </c>
    </row>
    <row r="748" spans="1:25" x14ac:dyDescent="0.25">
      <c r="A748" s="1" t="s">
        <v>103</v>
      </c>
      <c r="B748" s="1" t="s">
        <v>20</v>
      </c>
      <c r="C748" s="1"/>
      <c r="D748" s="1" t="s">
        <v>21</v>
      </c>
      <c r="E748" s="1">
        <v>99571.300000000032</v>
      </c>
      <c r="F748" s="1">
        <v>109343.59999999996</v>
      </c>
      <c r="G748" s="1">
        <v>114788.99999999983</v>
      </c>
      <c r="H748" s="1">
        <v>116442.60000000009</v>
      </c>
      <c r="I748" s="1">
        <v>118538.4999999999</v>
      </c>
      <c r="J748" s="1">
        <v>119066.39999999994</v>
      </c>
      <c r="K748" s="1">
        <v>126467.50000000012</v>
      </c>
      <c r="L748" s="1">
        <v>129079.4000000001</v>
      </c>
      <c r="M748" s="1">
        <v>134871.20000000001</v>
      </c>
      <c r="N748" s="1">
        <v>763.39698085224722</v>
      </c>
      <c r="O748" s="1">
        <v>779.21006515668626</v>
      </c>
      <c r="P748" s="1">
        <v>779.76727869053457</v>
      </c>
      <c r="Q748" s="1">
        <v>755.56801717361066</v>
      </c>
      <c r="R748" s="1">
        <v>784.51710865010489</v>
      </c>
      <c r="S748" s="1">
        <v>790.15005970149252</v>
      </c>
      <c r="T748" s="1">
        <v>802.31905900186564</v>
      </c>
      <c r="U748" s="1">
        <v>837.67886422482763</v>
      </c>
      <c r="V748" s="1">
        <v>838.83253223915597</v>
      </c>
      <c r="W748" s="1">
        <v>864.36755473802896</v>
      </c>
      <c r="X748" s="1">
        <v>870.06141078838186</v>
      </c>
      <c r="Y748" s="1">
        <v>851.55833576047075</v>
      </c>
    </row>
    <row r="749" spans="1:25" x14ac:dyDescent="0.25">
      <c r="A749" s="1" t="s">
        <v>104</v>
      </c>
      <c r="B749" s="1" t="s">
        <v>4</v>
      </c>
      <c r="C749" s="1"/>
      <c r="D749" s="1" t="s">
        <v>5</v>
      </c>
      <c r="E749" s="1"/>
      <c r="F749" s="1"/>
      <c r="G749" s="1"/>
      <c r="H749" s="1"/>
      <c r="I749" s="1"/>
      <c r="J749" s="1"/>
      <c r="K749" s="1"/>
      <c r="L749" s="1"/>
      <c r="M749" s="1"/>
      <c r="N749" s="1">
        <v>8.1999999999999993</v>
      </c>
      <c r="O749" s="1">
        <v>5.2</v>
      </c>
      <c r="P749" s="1">
        <v>5.5</v>
      </c>
      <c r="Q749" s="1">
        <v>11.6</v>
      </c>
      <c r="R749" s="1">
        <v>9.6999999999999993</v>
      </c>
      <c r="S749" s="1">
        <v>4.8</v>
      </c>
      <c r="T749" s="1">
        <v>5.7</v>
      </c>
      <c r="U749" s="1">
        <v>4.9000000000000004</v>
      </c>
      <c r="V749" s="1">
        <v>6.6</v>
      </c>
      <c r="W749" s="1">
        <v>7.4</v>
      </c>
      <c r="X749" s="1">
        <v>7.2</v>
      </c>
      <c r="Y749" s="1">
        <v>6.8</v>
      </c>
    </row>
    <row r="750" spans="1:25" x14ac:dyDescent="0.25">
      <c r="A750" s="1" t="s">
        <v>104</v>
      </c>
      <c r="B750" s="1" t="s">
        <v>6</v>
      </c>
      <c r="C750" s="1"/>
      <c r="D750" s="1" t="s">
        <v>7</v>
      </c>
      <c r="E750" s="1"/>
      <c r="F750" s="1"/>
      <c r="G750" s="1"/>
      <c r="H750" s="1"/>
      <c r="I750" s="1"/>
      <c r="J750" s="1"/>
      <c r="K750" s="1"/>
      <c r="L750" s="1"/>
      <c r="M750" s="1"/>
      <c r="N750" s="1">
        <v>141.84665560450878</v>
      </c>
      <c r="O750" s="1">
        <v>148.25326000866744</v>
      </c>
      <c r="P750" s="1">
        <v>132.48712138176066</v>
      </c>
      <c r="Q750" s="1">
        <v>132.43752794919953</v>
      </c>
      <c r="R750" s="1">
        <v>135.39612093806804</v>
      </c>
      <c r="S750" s="1">
        <v>127.67831859058329</v>
      </c>
      <c r="T750" s="1">
        <v>118.3558567901956</v>
      </c>
      <c r="U750" s="1">
        <v>124.64913651491995</v>
      </c>
      <c r="V750" s="1">
        <v>140.92249573550419</v>
      </c>
      <c r="W750" s="1">
        <v>133.30269221206174</v>
      </c>
      <c r="X750" s="1">
        <v>137.10479801118706</v>
      </c>
      <c r="Y750" s="1">
        <v>139.30698701078188</v>
      </c>
    </row>
    <row r="751" spans="1:25" x14ac:dyDescent="0.25">
      <c r="A751" s="1" t="s">
        <v>104</v>
      </c>
      <c r="B751" s="1" t="s">
        <v>8</v>
      </c>
      <c r="C751" s="1"/>
      <c r="D751" s="1" t="s">
        <v>9</v>
      </c>
      <c r="E751" s="1"/>
      <c r="F751" s="1"/>
      <c r="G751" s="1"/>
      <c r="H751" s="1"/>
      <c r="I751" s="1"/>
      <c r="J751" s="1"/>
      <c r="K751" s="1"/>
      <c r="L751" s="1"/>
      <c r="M751" s="1"/>
      <c r="N751" s="1">
        <v>181.93689134290781</v>
      </c>
      <c r="O751" s="1">
        <v>190.65261144402768</v>
      </c>
      <c r="P751" s="1">
        <v>171.01585531521039</v>
      </c>
      <c r="Q751" s="1">
        <v>165.6476522672391</v>
      </c>
      <c r="R751" s="1">
        <v>182.01075497628227</v>
      </c>
      <c r="S751" s="1">
        <v>195.94762079978807</v>
      </c>
      <c r="T751" s="1">
        <v>201.05069749777238</v>
      </c>
      <c r="U751" s="1">
        <v>202.55255188766836</v>
      </c>
      <c r="V751" s="1">
        <v>209.90745281318038</v>
      </c>
      <c r="W751" s="1">
        <v>207.78910545072799</v>
      </c>
      <c r="X751" s="1">
        <v>198.10103584006629</v>
      </c>
      <c r="Y751" s="1">
        <v>222.833242776693</v>
      </c>
    </row>
    <row r="752" spans="1:25" x14ac:dyDescent="0.25">
      <c r="A752" s="1" t="s">
        <v>104</v>
      </c>
      <c r="B752" s="1" t="s">
        <v>10</v>
      </c>
      <c r="C752" s="1"/>
      <c r="D752" s="1" t="s">
        <v>11</v>
      </c>
      <c r="E752" s="1"/>
      <c r="F752" s="1"/>
      <c r="G752" s="1"/>
      <c r="H752" s="1"/>
      <c r="I752" s="1"/>
      <c r="J752" s="1"/>
      <c r="K752" s="1"/>
      <c r="L752" s="1"/>
      <c r="M752" s="1"/>
      <c r="N752" s="1">
        <v>42.516453052583394</v>
      </c>
      <c r="O752" s="1">
        <v>50.694128547304871</v>
      </c>
      <c r="P752" s="1">
        <v>47.597023303028948</v>
      </c>
      <c r="Q752" s="1">
        <v>48.31481978356139</v>
      </c>
      <c r="R752" s="1">
        <v>49.893124085649696</v>
      </c>
      <c r="S752" s="1">
        <v>48.774060609628663</v>
      </c>
      <c r="T752" s="1">
        <v>47.493445712032027</v>
      </c>
      <c r="U752" s="1">
        <v>50.698311597411688</v>
      </c>
      <c r="V752" s="1">
        <v>58.470051451315406</v>
      </c>
      <c r="W752" s="1">
        <v>56.008202337210257</v>
      </c>
      <c r="X752" s="1">
        <v>57.894166148746628</v>
      </c>
      <c r="Y752" s="1">
        <v>61.259770212525119</v>
      </c>
    </row>
    <row r="753" spans="1:25" x14ac:dyDescent="0.25">
      <c r="A753" s="1" t="s">
        <v>104</v>
      </c>
      <c r="B753" s="1" t="s">
        <v>12</v>
      </c>
      <c r="C753" s="1"/>
      <c r="D753" s="1" t="s">
        <v>13</v>
      </c>
      <c r="E753" s="1"/>
      <c r="F753" s="1"/>
      <c r="G753" s="1"/>
      <c r="H753" s="1"/>
      <c r="I753" s="1"/>
      <c r="J753" s="1"/>
      <c r="K753" s="1"/>
      <c r="L753" s="1"/>
      <c r="M753" s="1"/>
      <c r="N753" s="1">
        <v>71.084141883933015</v>
      </c>
      <c r="O753" s="1">
        <v>68.160677217865029</v>
      </c>
      <c r="P753" s="1">
        <v>63.414235700540225</v>
      </c>
      <c r="Q753" s="1">
        <v>61.15219891039758</v>
      </c>
      <c r="R753" s="1">
        <v>61.08814243074341</v>
      </c>
      <c r="S753" s="1">
        <v>61.414728227762268</v>
      </c>
      <c r="T753" s="1">
        <v>58.882320228799706</v>
      </c>
      <c r="U753" s="1">
        <v>61.571775351430759</v>
      </c>
      <c r="V753" s="1">
        <v>63.368453596864128</v>
      </c>
      <c r="W753" s="1">
        <v>64.529681920922457</v>
      </c>
      <c r="X753" s="1">
        <v>70.838807409232615</v>
      </c>
      <c r="Y753" s="1">
        <v>69.150039201747873</v>
      </c>
    </row>
    <row r="754" spans="1:25" x14ac:dyDescent="0.25">
      <c r="A754" s="1" t="s">
        <v>104</v>
      </c>
      <c r="B754" s="1" t="s">
        <v>14</v>
      </c>
      <c r="C754" s="1"/>
      <c r="D754" s="1" t="s">
        <v>15</v>
      </c>
      <c r="E754" s="1"/>
      <c r="F754" s="1"/>
      <c r="G754" s="1"/>
      <c r="H754" s="1"/>
      <c r="I754" s="1"/>
      <c r="J754" s="1"/>
      <c r="K754" s="1"/>
      <c r="L754" s="1"/>
      <c r="M754" s="1"/>
      <c r="N754" s="1">
        <v>122.16295887017451</v>
      </c>
      <c r="O754" s="1">
        <v>129.37627154463908</v>
      </c>
      <c r="P754" s="1">
        <v>125.72274234309431</v>
      </c>
      <c r="Q754" s="1">
        <v>128.77985046945636</v>
      </c>
      <c r="R754" s="1">
        <v>130.79290644529431</v>
      </c>
      <c r="S754" s="1">
        <v>132.83873889406115</v>
      </c>
      <c r="T754" s="1">
        <v>130.5127337933539</v>
      </c>
      <c r="U754" s="1">
        <v>137.55382038354088</v>
      </c>
      <c r="V754" s="1">
        <v>135.56897256114394</v>
      </c>
      <c r="W754" s="1">
        <v>135.7966390408491</v>
      </c>
      <c r="X754" s="1">
        <v>142.68584896564286</v>
      </c>
      <c r="Y754" s="1">
        <v>143.49292382316349</v>
      </c>
    </row>
    <row r="755" spans="1:25" x14ac:dyDescent="0.25">
      <c r="A755" s="1" t="s">
        <v>104</v>
      </c>
      <c r="B755" s="1" t="s">
        <v>16</v>
      </c>
      <c r="C755" s="1"/>
      <c r="D755" s="1" t="s">
        <v>17</v>
      </c>
      <c r="E755" s="1"/>
      <c r="F755" s="1"/>
      <c r="G755" s="1"/>
      <c r="H755" s="1"/>
      <c r="I755" s="1"/>
      <c r="J755" s="1"/>
      <c r="K755" s="1"/>
      <c r="L755" s="1"/>
      <c r="M755" s="1"/>
      <c r="N755" s="1">
        <v>90.252899245892479</v>
      </c>
      <c r="O755" s="1">
        <v>101.06305123749588</v>
      </c>
      <c r="P755" s="1">
        <v>101.66302195636551</v>
      </c>
      <c r="Q755" s="1">
        <v>99.967950620146055</v>
      </c>
      <c r="R755" s="1">
        <v>102.31895112396232</v>
      </c>
      <c r="S755" s="1">
        <v>101.34653287817665</v>
      </c>
      <c r="T755" s="1">
        <v>101.60494597784637</v>
      </c>
      <c r="U755" s="1">
        <v>108.77440426502831</v>
      </c>
      <c r="V755" s="1">
        <v>109.06257384199195</v>
      </c>
      <c r="W755" s="1">
        <v>105.27367903822847</v>
      </c>
      <c r="X755" s="1">
        <v>108.77534362512456</v>
      </c>
      <c r="Y755" s="1">
        <v>110.75703697508858</v>
      </c>
    </row>
    <row r="756" spans="1:25" x14ac:dyDescent="0.25">
      <c r="A756" s="1" t="s">
        <v>104</v>
      </c>
      <c r="B756" s="1" t="s">
        <v>18</v>
      </c>
      <c r="C756" s="1"/>
      <c r="D756" s="1" t="s">
        <v>19</v>
      </c>
      <c r="E756" s="1"/>
      <c r="F756" s="1"/>
      <c r="G756" s="1"/>
      <c r="H756" s="1"/>
      <c r="I756" s="1"/>
      <c r="J756" s="1"/>
      <c r="K756" s="1"/>
      <c r="L756" s="1"/>
      <c r="M756" s="1"/>
      <c r="N756" s="1">
        <v>52.345808946211498</v>
      </c>
      <c r="O756" s="1">
        <v>62.298274899162273</v>
      </c>
      <c r="P756" s="1">
        <v>62.115700098087295</v>
      </c>
      <c r="Q756" s="1">
        <v>61.35918848642438</v>
      </c>
      <c r="R756" s="1">
        <v>62.724842861418736</v>
      </c>
      <c r="S756" s="1">
        <v>59.218214925373132</v>
      </c>
      <c r="T756" s="1">
        <v>62.717455690298507</v>
      </c>
      <c r="U756" s="1">
        <v>70.11638495330638</v>
      </c>
      <c r="V756" s="1">
        <v>76.633270808909728</v>
      </c>
      <c r="W756" s="1">
        <v>80.703767875155762</v>
      </c>
      <c r="X756" s="1">
        <v>77.460106698280981</v>
      </c>
      <c r="Y756" s="1">
        <v>72.251526183957594</v>
      </c>
    </row>
    <row r="757" spans="1:25" x14ac:dyDescent="0.25">
      <c r="A757" s="1" t="s">
        <v>104</v>
      </c>
      <c r="B757" s="1" t="s">
        <v>20</v>
      </c>
      <c r="C757" s="1"/>
      <c r="D757" s="1" t="s">
        <v>21</v>
      </c>
      <c r="E757" s="1">
        <v>572.9</v>
      </c>
      <c r="F757" s="1">
        <v>607.1</v>
      </c>
      <c r="G757" s="1">
        <v>603.4</v>
      </c>
      <c r="H757" s="1">
        <v>630.1</v>
      </c>
      <c r="I757" s="1">
        <v>631.4</v>
      </c>
      <c r="J757" s="1">
        <v>659.9</v>
      </c>
      <c r="K757" s="1">
        <v>686.80000000000007</v>
      </c>
      <c r="L757" s="1">
        <v>698</v>
      </c>
      <c r="M757" s="1">
        <v>688.6</v>
      </c>
      <c r="N757" s="1">
        <v>710.34580894621149</v>
      </c>
      <c r="O757" s="1">
        <v>755.69827489916224</v>
      </c>
      <c r="P757" s="1">
        <v>709.51570009808722</v>
      </c>
      <c r="Q757" s="1">
        <v>709.25918848642448</v>
      </c>
      <c r="R757" s="1">
        <v>733.92484286141882</v>
      </c>
      <c r="S757" s="1">
        <v>732.01821492537317</v>
      </c>
      <c r="T757" s="1">
        <v>726.31745569029852</v>
      </c>
      <c r="U757" s="1">
        <v>760.8163849533064</v>
      </c>
      <c r="V757" s="1">
        <v>800.53327080890972</v>
      </c>
      <c r="W757" s="1">
        <v>790.80376787515581</v>
      </c>
      <c r="X757" s="1">
        <v>800.06010669828106</v>
      </c>
      <c r="Y757" s="1">
        <v>825.8515261839575</v>
      </c>
    </row>
    <row r="758" spans="1:25" x14ac:dyDescent="0.25">
      <c r="A758" s="1" t="s">
        <v>105</v>
      </c>
      <c r="B758" s="1" t="s">
        <v>4</v>
      </c>
      <c r="C758" s="1"/>
      <c r="D758" s="1" t="s">
        <v>5</v>
      </c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>
        <v>4.5999999999999996</v>
      </c>
      <c r="P758" s="1">
        <v>6.7</v>
      </c>
      <c r="Q758" s="1">
        <v>8.1999999999999993</v>
      </c>
      <c r="R758" s="1">
        <v>5.3</v>
      </c>
      <c r="S758" s="1">
        <v>5.0999999999999996</v>
      </c>
      <c r="T758" s="1">
        <v>6.3</v>
      </c>
      <c r="U758" s="1">
        <v>5.9</v>
      </c>
      <c r="V758" s="1">
        <v>8.5</v>
      </c>
      <c r="W758" s="1">
        <v>9.1999999999999993</v>
      </c>
      <c r="X758" s="1">
        <v>7.9</v>
      </c>
      <c r="Y758" s="1"/>
    </row>
    <row r="759" spans="1:25" x14ac:dyDescent="0.25">
      <c r="A759" s="1" t="s">
        <v>105</v>
      </c>
      <c r="B759" s="1" t="s">
        <v>6</v>
      </c>
      <c r="C759" s="1"/>
      <c r="D759" s="1" t="s">
        <v>7</v>
      </c>
      <c r="E759" s="1"/>
      <c r="F759" s="1"/>
      <c r="G759" s="1"/>
      <c r="H759" s="1"/>
      <c r="I759" s="1"/>
      <c r="J759" s="1"/>
      <c r="K759" s="1"/>
      <c r="L759" s="1"/>
      <c r="M759" s="1"/>
      <c r="N759" s="1">
        <v>124.13068604451564</v>
      </c>
      <c r="O759" s="1">
        <v>118.91754412182256</v>
      </c>
      <c r="P759" s="1">
        <v>119.06996879991642</v>
      </c>
      <c r="Q759" s="1">
        <v>114.54684434904451</v>
      </c>
      <c r="R759" s="1">
        <v>113.05256904730241</v>
      </c>
      <c r="S759" s="1">
        <v>110.46454528060288</v>
      </c>
      <c r="T759" s="1">
        <v>118.0732496822916</v>
      </c>
      <c r="U759" s="1">
        <v>117.99447198137329</v>
      </c>
      <c r="V759" s="1">
        <v>118.80611036376496</v>
      </c>
      <c r="W759" s="1">
        <v>128.00626571262808</v>
      </c>
      <c r="X759" s="1">
        <v>115.07504039776259</v>
      </c>
      <c r="Y759" s="1">
        <v>120.8676882587656</v>
      </c>
    </row>
    <row r="760" spans="1:25" x14ac:dyDescent="0.25">
      <c r="A760" s="1" t="s">
        <v>105</v>
      </c>
      <c r="B760" s="1" t="s">
        <v>8</v>
      </c>
      <c r="C760" s="1"/>
      <c r="D760" s="1" t="s">
        <v>9</v>
      </c>
      <c r="E760" s="1"/>
      <c r="F760" s="1"/>
      <c r="G760" s="1"/>
      <c r="H760" s="1"/>
      <c r="I760" s="1"/>
      <c r="J760" s="1"/>
      <c r="K760" s="1"/>
      <c r="L760" s="1"/>
      <c r="M760" s="1"/>
      <c r="N760" s="1">
        <v>176.96296275104424</v>
      </c>
      <c r="O760" s="1">
        <v>165.2194629167476</v>
      </c>
      <c r="P760" s="1">
        <v>176.85322375983395</v>
      </c>
      <c r="Q760" s="1">
        <v>187.76507468026116</v>
      </c>
      <c r="R760" s="1">
        <v>173.38784856142217</v>
      </c>
      <c r="S760" s="1">
        <v>172.23718263838808</v>
      </c>
      <c r="T760" s="1">
        <v>185.3467082487328</v>
      </c>
      <c r="U760" s="1">
        <v>206.91385575728142</v>
      </c>
      <c r="V760" s="1">
        <v>204.10013174865134</v>
      </c>
      <c r="W760" s="1">
        <v>197.91086830400315</v>
      </c>
      <c r="X760" s="1">
        <v>191.63312616532008</v>
      </c>
      <c r="Y760" s="1">
        <v>198.98115997396496</v>
      </c>
    </row>
    <row r="761" spans="1:25" x14ac:dyDescent="0.25">
      <c r="A761" s="1" t="s">
        <v>105</v>
      </c>
      <c r="B761" s="1" t="s">
        <v>10</v>
      </c>
      <c r="C761" s="1"/>
      <c r="D761" s="1" t="s">
        <v>11</v>
      </c>
      <c r="E761" s="1"/>
      <c r="F761" s="1"/>
      <c r="G761" s="1"/>
      <c r="H761" s="1"/>
      <c r="I761" s="1"/>
      <c r="J761" s="1"/>
      <c r="K761" s="1"/>
      <c r="L761" s="1"/>
      <c r="M761" s="1"/>
      <c r="N761" s="1">
        <v>37.206351204440125</v>
      </c>
      <c r="O761" s="1">
        <v>40.662992961429836</v>
      </c>
      <c r="P761" s="1">
        <v>42.776807440249605</v>
      </c>
      <c r="Q761" s="1">
        <v>41.788080970694324</v>
      </c>
      <c r="R761" s="1">
        <v>41.659582391275443</v>
      </c>
      <c r="S761" s="1">
        <v>42.198272081009087</v>
      </c>
      <c r="T761" s="1">
        <v>47.380042068975598</v>
      </c>
      <c r="U761" s="1">
        <v>47.991672261345293</v>
      </c>
      <c r="V761" s="1">
        <v>49.29375788758373</v>
      </c>
      <c r="W761" s="1">
        <v>53.782865983368779</v>
      </c>
      <c r="X761" s="1">
        <v>48.591833436917341</v>
      </c>
      <c r="Y761" s="1">
        <v>53.15115176726944</v>
      </c>
    </row>
    <row r="762" spans="1:25" x14ac:dyDescent="0.25">
      <c r="A762" s="1" t="s">
        <v>105</v>
      </c>
      <c r="B762" s="1" t="s">
        <v>12</v>
      </c>
      <c r="C762" s="1"/>
      <c r="D762" s="1" t="s">
        <v>13</v>
      </c>
      <c r="E762" s="1"/>
      <c r="F762" s="1"/>
      <c r="G762" s="1"/>
      <c r="H762" s="1"/>
      <c r="I762" s="1"/>
      <c r="J762" s="1"/>
      <c r="K762" s="1"/>
      <c r="L762" s="1"/>
      <c r="M762" s="1"/>
      <c r="N762" s="1">
        <v>50.824534602727418</v>
      </c>
      <c r="O762" s="1">
        <v>52.27325881745174</v>
      </c>
      <c r="P762" s="1">
        <v>45.685290162528119</v>
      </c>
      <c r="Q762" s="1">
        <v>46.217477686333602</v>
      </c>
      <c r="R762" s="1">
        <v>49.418687622423292</v>
      </c>
      <c r="S762" s="1">
        <v>48.242557153201616</v>
      </c>
      <c r="T762" s="1">
        <v>45.021705329580534</v>
      </c>
      <c r="U762" s="1">
        <v>45.213960399345552</v>
      </c>
      <c r="V762" s="1">
        <v>47.156005079224862</v>
      </c>
      <c r="W762" s="1">
        <v>46.581308349985257</v>
      </c>
      <c r="X762" s="1">
        <v>55.255588528330996</v>
      </c>
      <c r="Y762" s="1">
        <v>57.325681849068054</v>
      </c>
    </row>
    <row r="763" spans="1:25" x14ac:dyDescent="0.25">
      <c r="A763" s="1" t="s">
        <v>105</v>
      </c>
      <c r="B763" s="1" t="s">
        <v>14</v>
      </c>
      <c r="C763" s="1"/>
      <c r="D763" s="1" t="s">
        <v>15</v>
      </c>
      <c r="E763" s="1"/>
      <c r="F763" s="1"/>
      <c r="G763" s="1"/>
      <c r="H763" s="1"/>
      <c r="I763" s="1"/>
      <c r="J763" s="1"/>
      <c r="K763" s="1"/>
      <c r="L763" s="1"/>
      <c r="M763" s="1"/>
      <c r="N763" s="1">
        <v>87.345438317405197</v>
      </c>
      <c r="O763" s="1">
        <v>99.22024843845395</v>
      </c>
      <c r="P763" s="1">
        <v>90.573983909485065</v>
      </c>
      <c r="Q763" s="1">
        <v>97.328959081952007</v>
      </c>
      <c r="R763" s="1">
        <v>105.8079936573081</v>
      </c>
      <c r="S763" s="1">
        <v>104.34761559946209</v>
      </c>
      <c r="T763" s="1">
        <v>99.790664154712189</v>
      </c>
      <c r="U763" s="1">
        <v>101.00980444533484</v>
      </c>
      <c r="V763" s="1">
        <v>100.88444321757854</v>
      </c>
      <c r="W763" s="1">
        <v>98.025977003963703</v>
      </c>
      <c r="X763" s="1">
        <v>111.29761846094512</v>
      </c>
      <c r="Y763" s="1">
        <v>118.95625503089097</v>
      </c>
    </row>
    <row r="764" spans="1:25" x14ac:dyDescent="0.25">
      <c r="A764" s="1" t="s">
        <v>105</v>
      </c>
      <c r="B764" s="1" t="s">
        <v>16</v>
      </c>
      <c r="C764" s="1"/>
      <c r="D764" s="1" t="s">
        <v>17</v>
      </c>
      <c r="E764" s="1"/>
      <c r="F764" s="1"/>
      <c r="G764" s="1"/>
      <c r="H764" s="1"/>
      <c r="I764" s="1"/>
      <c r="J764" s="1"/>
      <c r="K764" s="1"/>
      <c r="L764" s="1"/>
      <c r="M764" s="1"/>
      <c r="N764" s="1">
        <v>64.530027079867395</v>
      </c>
      <c r="O764" s="1">
        <v>77.506492744094302</v>
      </c>
      <c r="P764" s="1">
        <v>73.240725927986844</v>
      </c>
      <c r="Q764" s="1">
        <v>75.553563231714392</v>
      </c>
      <c r="R764" s="1">
        <v>82.773318720268648</v>
      </c>
      <c r="S764" s="1">
        <v>79.609827247336312</v>
      </c>
      <c r="T764" s="1">
        <v>77.687630515707269</v>
      </c>
      <c r="U764" s="1">
        <v>79.876235155319591</v>
      </c>
      <c r="V764" s="1">
        <v>81.159551703196598</v>
      </c>
      <c r="W764" s="1">
        <v>75.992714646051041</v>
      </c>
      <c r="X764" s="1">
        <v>84.8467930107239</v>
      </c>
      <c r="Y764" s="1">
        <v>91.818063120040989</v>
      </c>
    </row>
    <row r="765" spans="1:25" x14ac:dyDescent="0.25">
      <c r="A765" s="1" t="s">
        <v>105</v>
      </c>
      <c r="B765" s="1" t="s">
        <v>18</v>
      </c>
      <c r="C765" s="1"/>
      <c r="D765" s="1" t="s">
        <v>19</v>
      </c>
      <c r="E765" s="1"/>
      <c r="F765" s="1"/>
      <c r="G765" s="1"/>
      <c r="H765" s="1"/>
      <c r="I765" s="1"/>
      <c r="J765" s="1"/>
      <c r="K765" s="1"/>
      <c r="L765" s="1"/>
      <c r="M765" s="1"/>
      <c r="N765" s="1">
        <v>39.327402738419977</v>
      </c>
      <c r="O765" s="1">
        <v>53.360710518150789</v>
      </c>
      <c r="P765" s="1">
        <v>54.416294752329577</v>
      </c>
      <c r="Q765" s="1">
        <v>64.122053576827724</v>
      </c>
      <c r="R765" s="1">
        <v>58.843046991918584</v>
      </c>
      <c r="S765" s="1">
        <v>51.255038805970145</v>
      </c>
      <c r="T765" s="1">
        <v>67.153804221082083</v>
      </c>
      <c r="U765" s="1">
        <v>54.348168620719747</v>
      </c>
      <c r="V765" s="1">
        <v>60.992966002344666</v>
      </c>
      <c r="W765" s="1">
        <v>59.237034949267198</v>
      </c>
      <c r="X765" s="1">
        <v>59.730972139893304</v>
      </c>
      <c r="Y765" s="1">
        <v>65.670044270985031</v>
      </c>
    </row>
    <row r="766" spans="1:25" x14ac:dyDescent="0.25">
      <c r="A766" s="1" t="s">
        <v>105</v>
      </c>
      <c r="B766" s="1" t="s">
        <v>20</v>
      </c>
      <c r="C766" s="1"/>
      <c r="D766" s="1" t="s">
        <v>21</v>
      </c>
      <c r="E766" s="1">
        <v>515.6</v>
      </c>
      <c r="F766" s="1">
        <v>515.6</v>
      </c>
      <c r="G766" s="1">
        <v>523</v>
      </c>
      <c r="H766" s="1">
        <v>533.5</v>
      </c>
      <c r="I766" s="1">
        <v>521.4</v>
      </c>
      <c r="J766" s="1">
        <v>561.4</v>
      </c>
      <c r="K766" s="1">
        <v>578.70000000000005</v>
      </c>
      <c r="L766" s="1">
        <v>600.5</v>
      </c>
      <c r="M766" s="1">
        <v>590.4</v>
      </c>
      <c r="N766" s="1">
        <v>580.32740273842001</v>
      </c>
      <c r="O766" s="1">
        <v>611.76071051815074</v>
      </c>
      <c r="P766" s="1">
        <v>609.31629475232967</v>
      </c>
      <c r="Q766" s="1">
        <v>635.52205357682772</v>
      </c>
      <c r="R766" s="1">
        <v>630.24304699191862</v>
      </c>
      <c r="S766" s="1">
        <v>613.45503880597016</v>
      </c>
      <c r="T766" s="1">
        <v>646.75380422108208</v>
      </c>
      <c r="U766" s="1">
        <v>659.24816862071975</v>
      </c>
      <c r="V766" s="1">
        <v>670.89296600234479</v>
      </c>
      <c r="W766" s="1">
        <v>668.73703494926713</v>
      </c>
      <c r="X766" s="1">
        <v>674.33097213989333</v>
      </c>
      <c r="Y766" s="1">
        <v>706.77004427098507</v>
      </c>
    </row>
    <row r="767" spans="1:25" x14ac:dyDescent="0.25">
      <c r="A767" s="1" t="s">
        <v>106</v>
      </c>
      <c r="B767" s="1" t="s">
        <v>4</v>
      </c>
      <c r="C767" s="1"/>
      <c r="D767" s="1" t="s">
        <v>5</v>
      </c>
      <c r="E767" s="1"/>
      <c r="F767" s="1"/>
      <c r="G767" s="1"/>
      <c r="H767" s="1"/>
      <c r="I767" s="1"/>
      <c r="J767" s="1"/>
      <c r="K767" s="1"/>
      <c r="L767" s="1"/>
      <c r="M767" s="1"/>
      <c r="N767" s="1">
        <v>13.4</v>
      </c>
      <c r="O767" s="1">
        <v>11.8</v>
      </c>
      <c r="P767" s="1">
        <v>11.1</v>
      </c>
      <c r="Q767" s="1">
        <v>12.3</v>
      </c>
      <c r="R767" s="1">
        <v>16.100000000000001</v>
      </c>
      <c r="S767" s="1">
        <v>15.4</v>
      </c>
      <c r="T767" s="1">
        <v>11.4</v>
      </c>
      <c r="U767" s="1">
        <v>14</v>
      </c>
      <c r="V767" s="1">
        <v>11.6</v>
      </c>
      <c r="W767" s="1">
        <v>15.7</v>
      </c>
      <c r="X767" s="1">
        <v>14.2</v>
      </c>
      <c r="Y767" s="1">
        <v>8.4</v>
      </c>
    </row>
    <row r="768" spans="1:25" x14ac:dyDescent="0.25">
      <c r="A768" s="1" t="s">
        <v>106</v>
      </c>
      <c r="B768" s="1" t="s">
        <v>6</v>
      </c>
      <c r="C768" s="1"/>
      <c r="D768" s="1" t="s">
        <v>7</v>
      </c>
      <c r="E768" s="1"/>
      <c r="F768" s="1"/>
      <c r="G768" s="1"/>
      <c r="H768" s="1"/>
      <c r="I768" s="1"/>
      <c r="J768" s="1"/>
      <c r="K768" s="1"/>
      <c r="L768" s="1"/>
      <c r="M768" s="1"/>
      <c r="N768" s="1">
        <v>58.498369285346456</v>
      </c>
      <c r="O768" s="1">
        <v>56.455214668918209</v>
      </c>
      <c r="P768" s="1">
        <v>50.880630570110625</v>
      </c>
      <c r="Q768" s="1">
        <v>48.967033360164564</v>
      </c>
      <c r="R768" s="1">
        <v>42.888012590326738</v>
      </c>
      <c r="S768" s="1">
        <v>48.449361965176692</v>
      </c>
      <c r="T768" s="1">
        <v>53.864914766502579</v>
      </c>
      <c r="U768" s="1">
        <v>46.97410258974103</v>
      </c>
      <c r="V768" s="1">
        <v>48.456000110946235</v>
      </c>
      <c r="W768" s="1">
        <v>47.277575489681453</v>
      </c>
      <c r="X768" s="1">
        <v>53.192454940957113</v>
      </c>
      <c r="Y768" s="1">
        <v>46.344468970201206</v>
      </c>
    </row>
    <row r="769" spans="1:25" x14ac:dyDescent="0.25">
      <c r="A769" s="1" t="s">
        <v>106</v>
      </c>
      <c r="B769" s="1" t="s">
        <v>8</v>
      </c>
      <c r="C769" s="1"/>
      <c r="D769" s="1" t="s">
        <v>9</v>
      </c>
      <c r="E769" s="1"/>
      <c r="F769" s="1"/>
      <c r="G769" s="1"/>
      <c r="H769" s="1"/>
      <c r="I769" s="1"/>
      <c r="J769" s="1"/>
      <c r="K769" s="1"/>
      <c r="L769" s="1"/>
      <c r="M769" s="1"/>
      <c r="N769" s="1">
        <v>56.267603135549578</v>
      </c>
      <c r="O769" s="1">
        <v>52.940333547529022</v>
      </c>
      <c r="P769" s="1">
        <v>43.540109274933933</v>
      </c>
      <c r="Q769" s="1">
        <v>52.16919774617655</v>
      </c>
      <c r="R769" s="1">
        <v>49.907864520991261</v>
      </c>
      <c r="S769" s="1">
        <v>58.742623964205293</v>
      </c>
      <c r="T769" s="1">
        <v>69.420350866942258</v>
      </c>
      <c r="U769" s="1">
        <v>60.02020797920207</v>
      </c>
      <c r="V769" s="1">
        <v>59.539155699169299</v>
      </c>
      <c r="W769" s="1">
        <v>63.758369478133559</v>
      </c>
      <c r="X769" s="1">
        <v>58.346384918168631</v>
      </c>
      <c r="Y769" s="1">
        <v>60.375709596173991</v>
      </c>
    </row>
    <row r="770" spans="1:25" x14ac:dyDescent="0.25">
      <c r="A770" s="1" t="s">
        <v>106</v>
      </c>
      <c r="B770" s="1" t="s">
        <v>10</v>
      </c>
      <c r="C770" s="1"/>
      <c r="D770" s="1" t="s">
        <v>11</v>
      </c>
      <c r="E770" s="1"/>
      <c r="F770" s="1"/>
      <c r="G770" s="1"/>
      <c r="H770" s="1"/>
      <c r="I770" s="1"/>
      <c r="J770" s="1"/>
      <c r="K770" s="1"/>
      <c r="L770" s="1"/>
      <c r="M770" s="1"/>
      <c r="N770" s="1">
        <v>17.534027579103967</v>
      </c>
      <c r="O770" s="1">
        <v>19.304451783552761</v>
      </c>
      <c r="P770" s="1">
        <v>18.279260154955438</v>
      </c>
      <c r="Q770" s="1">
        <v>17.863768893658882</v>
      </c>
      <c r="R770" s="1">
        <v>15.804122888682009</v>
      </c>
      <c r="S770" s="1">
        <v>18.508014070618021</v>
      </c>
      <c r="T770" s="1">
        <v>21.614734366555165</v>
      </c>
      <c r="U770" s="1">
        <v>19.105689431056895</v>
      </c>
      <c r="V770" s="1">
        <v>20.104844189884478</v>
      </c>
      <c r="W770" s="1">
        <v>19.864055032184986</v>
      </c>
      <c r="X770" s="1">
        <v>22.461160140874249</v>
      </c>
      <c r="Y770" s="1">
        <v>20.379821433624812</v>
      </c>
    </row>
    <row r="771" spans="1:25" x14ac:dyDescent="0.25">
      <c r="A771" s="1" t="s">
        <v>106</v>
      </c>
      <c r="B771" s="1" t="s">
        <v>12</v>
      </c>
      <c r="C771" s="1"/>
      <c r="D771" s="1" t="s">
        <v>13</v>
      </c>
      <c r="E771" s="1"/>
      <c r="F771" s="1"/>
      <c r="G771" s="1"/>
      <c r="H771" s="1"/>
      <c r="I771" s="1"/>
      <c r="J771" s="1"/>
      <c r="K771" s="1"/>
      <c r="L771" s="1"/>
      <c r="M771" s="1"/>
      <c r="N771" s="1">
        <v>22.014771278339747</v>
      </c>
      <c r="O771" s="1">
        <v>22.507176067252146</v>
      </c>
      <c r="P771" s="1">
        <v>21.697786974565858</v>
      </c>
      <c r="Q771" s="1">
        <v>21.452841080329197</v>
      </c>
      <c r="R771" s="1">
        <v>18.085578537449866</v>
      </c>
      <c r="S771" s="1">
        <v>18.864875923818719</v>
      </c>
      <c r="T771" s="1">
        <v>20.477287997094606</v>
      </c>
      <c r="U771" s="1">
        <v>18.617513105612872</v>
      </c>
      <c r="V771" s="1">
        <v>20.14211560757467</v>
      </c>
      <c r="W771" s="1">
        <v>20.123294133062533</v>
      </c>
      <c r="X771" s="1">
        <v>23.144047223680403</v>
      </c>
      <c r="Y771" s="1">
        <v>20.911792931140823</v>
      </c>
    </row>
    <row r="772" spans="1:25" x14ac:dyDescent="0.25">
      <c r="A772" s="1" t="s">
        <v>106</v>
      </c>
      <c r="B772" s="1" t="s">
        <v>14</v>
      </c>
      <c r="C772" s="1"/>
      <c r="D772" s="1" t="s">
        <v>15</v>
      </c>
      <c r="E772" s="1"/>
      <c r="F772" s="1"/>
      <c r="G772" s="1"/>
      <c r="H772" s="1"/>
      <c r="I772" s="1"/>
      <c r="J772" s="1"/>
      <c r="K772" s="1"/>
      <c r="L772" s="1"/>
      <c r="M772" s="1"/>
      <c r="N772" s="1">
        <v>37.833889907588436</v>
      </c>
      <c r="O772" s="1">
        <v>42.721032733762264</v>
      </c>
      <c r="P772" s="1">
        <v>43.017238181354486</v>
      </c>
      <c r="Q772" s="1">
        <v>45.177339747304977</v>
      </c>
      <c r="R772" s="1">
        <v>38.722169107359392</v>
      </c>
      <c r="S772" s="1">
        <v>40.804321690056668</v>
      </c>
      <c r="T772" s="1">
        <v>45.387933539132014</v>
      </c>
      <c r="U772" s="1">
        <v>41.592272418667285</v>
      </c>
      <c r="V772" s="1">
        <v>43.091566278363608</v>
      </c>
      <c r="W772" s="1">
        <v>42.347577554296194</v>
      </c>
      <c r="X772" s="1">
        <v>46.617498901899445</v>
      </c>
      <c r="Y772" s="1">
        <v>43.393963976207147</v>
      </c>
    </row>
    <row r="773" spans="1:25" x14ac:dyDescent="0.25">
      <c r="A773" s="1" t="s">
        <v>106</v>
      </c>
      <c r="B773" s="1" t="s">
        <v>16</v>
      </c>
      <c r="C773" s="1"/>
      <c r="D773" s="1" t="s">
        <v>17</v>
      </c>
      <c r="E773" s="1"/>
      <c r="F773" s="1"/>
      <c r="G773" s="1"/>
      <c r="H773" s="1"/>
      <c r="I773" s="1"/>
      <c r="J773" s="1"/>
      <c r="K773" s="1"/>
      <c r="L773" s="1"/>
      <c r="M773" s="1"/>
      <c r="N773" s="1">
        <v>27.951338814071818</v>
      </c>
      <c r="O773" s="1">
        <v>33.371791198985576</v>
      </c>
      <c r="P773" s="1">
        <v>34.78497484407967</v>
      </c>
      <c r="Q773" s="1">
        <v>35.069819172365833</v>
      </c>
      <c r="R773" s="1">
        <v>30.292252355190747</v>
      </c>
      <c r="S773" s="1">
        <v>31.130802386124621</v>
      </c>
      <c r="T773" s="1">
        <v>35.334778463773375</v>
      </c>
      <c r="U773" s="1">
        <v>32.89021447571983</v>
      </c>
      <c r="V773" s="1">
        <v>34.666318114061724</v>
      </c>
      <c r="W773" s="1">
        <v>32.829128312641267</v>
      </c>
      <c r="X773" s="1">
        <v>35.538453874420156</v>
      </c>
      <c r="Y773" s="1">
        <v>33.49424309265202</v>
      </c>
    </row>
    <row r="774" spans="1:25" x14ac:dyDescent="0.25">
      <c r="A774" s="1" t="s">
        <v>106</v>
      </c>
      <c r="B774" s="1" t="s">
        <v>18</v>
      </c>
      <c r="C774" s="1"/>
      <c r="D774" s="1" t="s">
        <v>19</v>
      </c>
      <c r="E774" s="1"/>
      <c r="F774" s="1"/>
      <c r="G774" s="1"/>
      <c r="H774" s="1"/>
      <c r="I774" s="1"/>
      <c r="J774" s="1"/>
      <c r="K774" s="1"/>
      <c r="L774" s="1"/>
      <c r="M774" s="1"/>
      <c r="N774" s="1">
        <v>18.898993617415712</v>
      </c>
      <c r="O774" s="1">
        <v>18.193673596028546</v>
      </c>
      <c r="P774" s="1">
        <v>21.647186120647376</v>
      </c>
      <c r="Q774" s="1">
        <v>23.924106548950835</v>
      </c>
      <c r="R774" s="1">
        <v>20.812505237952706</v>
      </c>
      <c r="S774" s="1">
        <v>25.360220895522389</v>
      </c>
      <c r="T774" s="1">
        <v>22.848539528917911</v>
      </c>
      <c r="U774" s="1">
        <v>21.755529048962849</v>
      </c>
      <c r="V774" s="1">
        <v>21.489167643610784</v>
      </c>
      <c r="W774" s="1">
        <v>20.833338278051386</v>
      </c>
      <c r="X774" s="1">
        <v>24.300177830468286</v>
      </c>
      <c r="Y774" s="1">
        <v>25.12783829440205</v>
      </c>
    </row>
    <row r="775" spans="1:25" x14ac:dyDescent="0.25">
      <c r="A775" s="1" t="s">
        <v>106</v>
      </c>
      <c r="B775" s="1" t="s">
        <v>20</v>
      </c>
      <c r="C775" s="1"/>
      <c r="D775" s="1" t="s">
        <v>21</v>
      </c>
      <c r="E775" s="1">
        <v>218.5</v>
      </c>
      <c r="F775" s="1">
        <v>220.3</v>
      </c>
      <c r="G775" s="1">
        <v>201.7</v>
      </c>
      <c r="H775" s="1">
        <v>224</v>
      </c>
      <c r="I775" s="1">
        <v>230.1</v>
      </c>
      <c r="J775" s="1">
        <v>243.5</v>
      </c>
      <c r="K775" s="1">
        <v>239.10000000000002</v>
      </c>
      <c r="L775" s="1">
        <v>244.4</v>
      </c>
      <c r="M775" s="1">
        <v>237.5</v>
      </c>
      <c r="N775" s="1">
        <v>252.39899361741567</v>
      </c>
      <c r="O775" s="1">
        <v>257.2936735960285</v>
      </c>
      <c r="P775" s="1">
        <v>244.94718612064739</v>
      </c>
      <c r="Q775" s="1">
        <v>256.92410654895082</v>
      </c>
      <c r="R775" s="1">
        <v>232.61250523795275</v>
      </c>
      <c r="S775" s="1">
        <v>257.26022089552242</v>
      </c>
      <c r="T775" s="1">
        <v>280.34853952891791</v>
      </c>
      <c r="U775" s="1">
        <v>254.9555290489628</v>
      </c>
      <c r="V775" s="1">
        <v>259.08916764361084</v>
      </c>
      <c r="W775" s="1">
        <v>262.73333827805135</v>
      </c>
      <c r="X775" s="1">
        <v>277.80017783046827</v>
      </c>
      <c r="Y775" s="1">
        <v>258.42783829440208</v>
      </c>
    </row>
    <row r="776" spans="1:25" x14ac:dyDescent="0.25">
      <c r="A776" s="1" t="s">
        <v>107</v>
      </c>
      <c r="B776" s="1" t="s">
        <v>4</v>
      </c>
      <c r="C776" s="1"/>
      <c r="D776" s="1" t="s">
        <v>5</v>
      </c>
      <c r="E776" s="1"/>
      <c r="F776" s="1"/>
      <c r="G776" s="1"/>
      <c r="H776" s="1"/>
      <c r="I776" s="1"/>
      <c r="J776" s="1"/>
      <c r="K776" s="1"/>
      <c r="L776" s="1"/>
      <c r="M776" s="1"/>
      <c r="N776" s="1">
        <v>9.4</v>
      </c>
      <c r="O776" s="1">
        <v>10.5</v>
      </c>
      <c r="P776" s="1">
        <v>12.7</v>
      </c>
      <c r="Q776" s="1">
        <v>12.5</v>
      </c>
      <c r="R776" s="1">
        <v>13.3</v>
      </c>
      <c r="S776" s="1">
        <v>6.8</v>
      </c>
      <c r="T776" s="1">
        <v>11.6</v>
      </c>
      <c r="U776" s="1">
        <v>11.4</v>
      </c>
      <c r="V776" s="1">
        <v>8.9</v>
      </c>
      <c r="W776" s="1">
        <v>11.1</v>
      </c>
      <c r="X776" s="1">
        <v>10</v>
      </c>
      <c r="Y776" s="1">
        <v>13</v>
      </c>
    </row>
    <row r="777" spans="1:25" x14ac:dyDescent="0.25">
      <c r="A777" s="1" t="s">
        <v>107</v>
      </c>
      <c r="B777" s="1" t="s">
        <v>6</v>
      </c>
      <c r="C777" s="1"/>
      <c r="D777" s="1" t="s">
        <v>7</v>
      </c>
      <c r="E777" s="1"/>
      <c r="F777" s="1"/>
      <c r="G777" s="1"/>
      <c r="H777" s="1"/>
      <c r="I777" s="1"/>
      <c r="J777" s="1"/>
      <c r="K777" s="1"/>
      <c r="L777" s="1"/>
      <c r="M777" s="1"/>
      <c r="N777" s="1">
        <v>87.569205241174117</v>
      </c>
      <c r="O777" s="1">
        <v>77.800884678033981</v>
      </c>
      <c r="P777" s="1">
        <v>73.997629390777334</v>
      </c>
      <c r="Q777" s="1">
        <v>82.483021792922528</v>
      </c>
      <c r="R777" s="1">
        <v>91.057228354834436</v>
      </c>
      <c r="S777" s="1">
        <v>84.586886066261428</v>
      </c>
      <c r="T777" s="1">
        <v>79.751725850509061</v>
      </c>
      <c r="U777" s="1">
        <v>83.099424343279964</v>
      </c>
      <c r="V777" s="1">
        <v>85.964945150956211</v>
      </c>
      <c r="W777" s="1">
        <v>81.063201370279288</v>
      </c>
      <c r="X777" s="1">
        <v>81.808999378495969</v>
      </c>
      <c r="Y777" s="1">
        <v>80.706129552593595</v>
      </c>
    </row>
    <row r="778" spans="1:25" x14ac:dyDescent="0.25">
      <c r="A778" s="1" t="s">
        <v>107</v>
      </c>
      <c r="B778" s="1" t="s">
        <v>8</v>
      </c>
      <c r="C778" s="1"/>
      <c r="D778" s="1" t="s">
        <v>9</v>
      </c>
      <c r="E778" s="1"/>
      <c r="F778" s="1"/>
      <c r="G778" s="1"/>
      <c r="H778" s="1"/>
      <c r="I778" s="1"/>
      <c r="J778" s="1"/>
      <c r="K778" s="1"/>
      <c r="L778" s="1"/>
      <c r="M778" s="1"/>
      <c r="N778" s="1">
        <v>134.08321079132574</v>
      </c>
      <c r="O778" s="1">
        <v>142.49566627314434</v>
      </c>
      <c r="P778" s="1">
        <v>138.01814979025781</v>
      </c>
      <c r="Q778" s="1">
        <v>122.82616939450854</v>
      </c>
      <c r="R778" s="1">
        <v>133.18841601276762</v>
      </c>
      <c r="S778" s="1">
        <v>146.40029877985958</v>
      </c>
      <c r="T778" s="1">
        <v>145.94576607896695</v>
      </c>
      <c r="U778" s="1">
        <v>148.60170125844556</v>
      </c>
      <c r="V778" s="1">
        <v>145.46740122318221</v>
      </c>
      <c r="W778" s="1">
        <v>146.57744011934693</v>
      </c>
      <c r="X778" s="1">
        <v>151.34615703335405</v>
      </c>
      <c r="Y778" s="1">
        <v>147.10362651045648</v>
      </c>
    </row>
    <row r="779" spans="1:25" x14ac:dyDescent="0.25">
      <c r="A779" s="1" t="s">
        <v>107</v>
      </c>
      <c r="B779" s="1" t="s">
        <v>10</v>
      </c>
      <c r="C779" s="1"/>
      <c r="D779" s="1" t="s">
        <v>11</v>
      </c>
      <c r="E779" s="1"/>
      <c r="F779" s="1"/>
      <c r="G779" s="1"/>
      <c r="H779" s="1"/>
      <c r="I779" s="1"/>
      <c r="J779" s="1"/>
      <c r="K779" s="1"/>
      <c r="L779" s="1"/>
      <c r="M779" s="1"/>
      <c r="N779" s="1">
        <v>26.247583967500145</v>
      </c>
      <c r="O779" s="1">
        <v>26.603449048821677</v>
      </c>
      <c r="P779" s="1">
        <v>26.584220818964877</v>
      </c>
      <c r="Q779" s="1">
        <v>30.090808812568937</v>
      </c>
      <c r="R779" s="1">
        <v>33.554355632397929</v>
      </c>
      <c r="S779" s="1">
        <v>32.312815153878994</v>
      </c>
      <c r="T779" s="1">
        <v>32.002508070523966</v>
      </c>
      <c r="U779" s="1">
        <v>33.798874398274457</v>
      </c>
      <c r="V779" s="1">
        <v>35.667653625861561</v>
      </c>
      <c r="W779" s="1">
        <v>34.059358510373784</v>
      </c>
      <c r="X779" s="1">
        <v>34.544843588149995</v>
      </c>
      <c r="Y779" s="1">
        <v>35.490243936949938</v>
      </c>
    </row>
    <row r="780" spans="1:25" x14ac:dyDescent="0.25">
      <c r="A780" s="1" t="s">
        <v>107</v>
      </c>
      <c r="B780" s="1" t="s">
        <v>12</v>
      </c>
      <c r="C780" s="1"/>
      <c r="D780" s="1" t="s">
        <v>13</v>
      </c>
      <c r="E780" s="1"/>
      <c r="F780" s="1"/>
      <c r="G780" s="1"/>
      <c r="H780" s="1"/>
      <c r="I780" s="1"/>
      <c r="J780" s="1"/>
      <c r="K780" s="1"/>
      <c r="L780" s="1"/>
      <c r="M780" s="1"/>
      <c r="N780" s="1">
        <v>40.945468676000928</v>
      </c>
      <c r="O780" s="1">
        <v>39.855506504485035</v>
      </c>
      <c r="P780" s="1">
        <v>38.685300595859132</v>
      </c>
      <c r="Q780" s="1">
        <v>35.206284919438971</v>
      </c>
      <c r="R780" s="1">
        <v>37.043251562354264</v>
      </c>
      <c r="S780" s="1">
        <v>35.589793455398095</v>
      </c>
      <c r="T780" s="1">
        <v>33.508289449791171</v>
      </c>
      <c r="U780" s="1">
        <v>35.135306688036323</v>
      </c>
      <c r="V780" s="1">
        <v>34.893797824766736</v>
      </c>
      <c r="W780" s="1">
        <v>35.770052740197201</v>
      </c>
      <c r="X780" s="1">
        <v>39.782265408225577</v>
      </c>
      <c r="Y780" s="1">
        <v>37.205030368287353</v>
      </c>
    </row>
    <row r="781" spans="1:25" x14ac:dyDescent="0.25">
      <c r="A781" s="1" t="s">
        <v>107</v>
      </c>
      <c r="B781" s="1" t="s">
        <v>14</v>
      </c>
      <c r="C781" s="1"/>
      <c r="D781" s="1" t="s">
        <v>15</v>
      </c>
      <c r="E781" s="1"/>
      <c r="F781" s="1"/>
      <c r="G781" s="1"/>
      <c r="H781" s="1"/>
      <c r="I781" s="1"/>
      <c r="J781" s="1"/>
      <c r="K781" s="1"/>
      <c r="L781" s="1"/>
      <c r="M781" s="1"/>
      <c r="N781" s="1">
        <v>70.367587948851849</v>
      </c>
      <c r="O781" s="1">
        <v>75.65002348189546</v>
      </c>
      <c r="P781" s="1">
        <v>76.696060837912412</v>
      </c>
      <c r="Q781" s="1">
        <v>74.14059000811406</v>
      </c>
      <c r="R781" s="1">
        <v>79.31153810278893</v>
      </c>
      <c r="S781" s="1">
        <v>76.979959311747876</v>
      </c>
      <c r="T781" s="1">
        <v>74.271163973125113</v>
      </c>
      <c r="U781" s="1">
        <v>78.49368704575555</v>
      </c>
      <c r="V781" s="1">
        <v>74.650966708993536</v>
      </c>
      <c r="W781" s="1">
        <v>75.274707635863336</v>
      </c>
      <c r="X781" s="1">
        <v>80.130743601555551</v>
      </c>
      <c r="Y781" s="1">
        <v>77.203984988344004</v>
      </c>
    </row>
    <row r="782" spans="1:25" x14ac:dyDescent="0.25">
      <c r="A782" s="1" t="s">
        <v>107</v>
      </c>
      <c r="B782" s="1" t="s">
        <v>16</v>
      </c>
      <c r="C782" s="1"/>
      <c r="D782" s="1" t="s">
        <v>17</v>
      </c>
      <c r="E782" s="1"/>
      <c r="F782" s="1"/>
      <c r="G782" s="1"/>
      <c r="H782" s="1"/>
      <c r="I782" s="1"/>
      <c r="J782" s="1"/>
      <c r="K782" s="1"/>
      <c r="L782" s="1"/>
      <c r="M782" s="1"/>
      <c r="N782" s="1">
        <v>51.986943375147241</v>
      </c>
      <c r="O782" s="1">
        <v>59.094470013619492</v>
      </c>
      <c r="P782" s="1">
        <v>62.018638566228475</v>
      </c>
      <c r="Q782" s="1">
        <v>57.553125072446974</v>
      </c>
      <c r="R782" s="1">
        <v>62.045210334856833</v>
      </c>
      <c r="S782" s="1">
        <v>58.730247232854055</v>
      </c>
      <c r="T782" s="1">
        <v>57.820546577083704</v>
      </c>
      <c r="U782" s="1">
        <v>62.071006266208101</v>
      </c>
      <c r="V782" s="1">
        <v>60.055235466239715</v>
      </c>
      <c r="W782" s="1">
        <v>58.355239623939468</v>
      </c>
      <c r="X782" s="1">
        <v>61.086990990218879</v>
      </c>
      <c r="Y782" s="1">
        <v>59.590984643368628</v>
      </c>
    </row>
    <row r="783" spans="1:25" x14ac:dyDescent="0.25">
      <c r="A783" s="1" t="s">
        <v>107</v>
      </c>
      <c r="B783" s="1" t="s">
        <v>18</v>
      </c>
      <c r="C783" s="1"/>
      <c r="D783" s="1" t="s">
        <v>19</v>
      </c>
      <c r="E783" s="1"/>
      <c r="F783" s="1"/>
      <c r="G783" s="1"/>
      <c r="H783" s="1"/>
      <c r="I783" s="1"/>
      <c r="J783" s="1"/>
      <c r="K783" s="1"/>
      <c r="L783" s="1"/>
      <c r="M783" s="1"/>
      <c r="N783" s="1">
        <v>39.217330967451467</v>
      </c>
      <c r="O783" s="1">
        <v>43.881107663667393</v>
      </c>
      <c r="P783" s="1">
        <v>41.634738229524274</v>
      </c>
      <c r="Q783" s="1">
        <v>42.987289109270122</v>
      </c>
      <c r="R783" s="1">
        <v>38.201640227476801</v>
      </c>
      <c r="S783" s="1">
        <v>41.204155223880598</v>
      </c>
      <c r="T783" s="1">
        <v>47.013907999067165</v>
      </c>
      <c r="U783" s="1">
        <v>47.359625287289447</v>
      </c>
      <c r="V783" s="1">
        <v>44.922180539273157</v>
      </c>
      <c r="W783" s="1">
        <v>49.546537708419869</v>
      </c>
      <c r="X783" s="1">
        <v>48.130853586247781</v>
      </c>
      <c r="Y783" s="1">
        <v>46.229213024989804</v>
      </c>
    </row>
    <row r="784" spans="1:25" x14ac:dyDescent="0.25">
      <c r="A784" s="1" t="s">
        <v>107</v>
      </c>
      <c r="B784" s="1" t="s">
        <v>20</v>
      </c>
      <c r="C784" s="1"/>
      <c r="D784" s="1" t="s">
        <v>21</v>
      </c>
      <c r="E784" s="1">
        <v>410.3</v>
      </c>
      <c r="F784" s="1">
        <v>416.8</v>
      </c>
      <c r="G784" s="1">
        <v>415.90000000000003</v>
      </c>
      <c r="H784" s="1">
        <v>424.3</v>
      </c>
      <c r="I784" s="1">
        <v>401.3</v>
      </c>
      <c r="J784" s="1">
        <v>429.20000000000005</v>
      </c>
      <c r="K784" s="1">
        <v>453.90000000000003</v>
      </c>
      <c r="L784" s="1">
        <v>450</v>
      </c>
      <c r="M784" s="1">
        <v>451.6</v>
      </c>
      <c r="N784" s="1">
        <v>459.81733096745148</v>
      </c>
      <c r="O784" s="1">
        <v>475.88110766366742</v>
      </c>
      <c r="P784" s="1">
        <v>470.33473822952431</v>
      </c>
      <c r="Q784" s="1">
        <v>457.78728910927009</v>
      </c>
      <c r="R784" s="1">
        <v>487.70164022747679</v>
      </c>
      <c r="S784" s="1">
        <v>482.60415522388058</v>
      </c>
      <c r="T784" s="1">
        <v>481.91390799906708</v>
      </c>
      <c r="U784" s="1">
        <v>499.95962528728944</v>
      </c>
      <c r="V784" s="1">
        <v>490.52218053927311</v>
      </c>
      <c r="W784" s="1">
        <v>491.74653770841991</v>
      </c>
      <c r="X784" s="1">
        <v>506.83085358624771</v>
      </c>
      <c r="Y784" s="1">
        <v>496.52921302498982</v>
      </c>
    </row>
    <row r="785" spans="1:25" x14ac:dyDescent="0.25">
      <c r="A785" s="1" t="s">
        <v>108</v>
      </c>
      <c r="B785" s="1" t="s">
        <v>4</v>
      </c>
      <c r="C785" s="1"/>
      <c r="D785" s="1" t="s">
        <v>5</v>
      </c>
      <c r="E785" s="1"/>
      <c r="F785" s="1"/>
      <c r="G785" s="1"/>
      <c r="H785" s="1"/>
      <c r="I785" s="1"/>
      <c r="J785" s="1"/>
      <c r="K785" s="1"/>
      <c r="L785" s="1"/>
      <c r="M785" s="1"/>
      <c r="N785" s="1">
        <v>7.9</v>
      </c>
      <c r="O785" s="1">
        <v>10.1</v>
      </c>
      <c r="P785" s="1">
        <v>13.7</v>
      </c>
      <c r="Q785" s="1">
        <v>11.7</v>
      </c>
      <c r="R785" s="1">
        <v>13.8</v>
      </c>
      <c r="S785" s="1">
        <v>12.4</v>
      </c>
      <c r="T785" s="1">
        <v>10.8</v>
      </c>
      <c r="U785" s="1">
        <v>14.2</v>
      </c>
      <c r="V785" s="1">
        <v>10</v>
      </c>
      <c r="W785" s="1">
        <v>11.9</v>
      </c>
      <c r="X785" s="1">
        <v>15</v>
      </c>
      <c r="Y785" s="1">
        <v>7.6</v>
      </c>
    </row>
    <row r="786" spans="1:25" x14ac:dyDescent="0.25">
      <c r="A786" s="1" t="s">
        <v>108</v>
      </c>
      <c r="B786" s="1" t="s">
        <v>6</v>
      </c>
      <c r="C786" s="1"/>
      <c r="D786" s="1" t="s">
        <v>7</v>
      </c>
      <c r="E786" s="1"/>
      <c r="F786" s="1"/>
      <c r="G786" s="1"/>
      <c r="H786" s="1"/>
      <c r="I786" s="1"/>
      <c r="J786" s="1"/>
      <c r="K786" s="1"/>
      <c r="L786" s="1"/>
      <c r="M786" s="1"/>
      <c r="N786" s="1">
        <v>112.30022315042628</v>
      </c>
      <c r="O786" s="1">
        <v>96.69705157134959</v>
      </c>
      <c r="P786" s="1">
        <v>102.05167569826982</v>
      </c>
      <c r="Q786" s="1">
        <v>99.095799421637906</v>
      </c>
      <c r="R786" s="1">
        <v>106.90083787737731</v>
      </c>
      <c r="S786" s="1">
        <v>101.34466538127549</v>
      </c>
      <c r="T786" s="1">
        <v>93.995124088870725</v>
      </c>
      <c r="U786" s="1">
        <v>104.12592740725927</v>
      </c>
      <c r="V786" s="1">
        <v>107.85905529282871</v>
      </c>
      <c r="W786" s="1">
        <v>104.64623725723123</v>
      </c>
      <c r="X786" s="1">
        <v>109.98273461777501</v>
      </c>
      <c r="Y786" s="1">
        <v>98.051107903896764</v>
      </c>
    </row>
    <row r="787" spans="1:25" x14ac:dyDescent="0.25">
      <c r="A787" s="1" t="s">
        <v>108</v>
      </c>
      <c r="B787" s="1" t="s">
        <v>8</v>
      </c>
      <c r="C787" s="1"/>
      <c r="D787" s="1" t="s">
        <v>9</v>
      </c>
      <c r="E787" s="1"/>
      <c r="F787" s="1"/>
      <c r="G787" s="1"/>
      <c r="H787" s="1"/>
      <c r="I787" s="1"/>
      <c r="J787" s="1"/>
      <c r="K787" s="1"/>
      <c r="L787" s="1"/>
      <c r="M787" s="1"/>
      <c r="N787" s="1">
        <v>135.43943325513533</v>
      </c>
      <c r="O787" s="1">
        <v>138.43809196467265</v>
      </c>
      <c r="P787" s="1">
        <v>136.58547031513575</v>
      </c>
      <c r="Q787" s="1">
        <v>142.25284858241659</v>
      </c>
      <c r="R787" s="1">
        <v>150.006476925123</v>
      </c>
      <c r="S787" s="1">
        <v>137.94092400983175</v>
      </c>
      <c r="T787" s="1">
        <v>138.08682423056135</v>
      </c>
      <c r="U787" s="1">
        <v>145.42312768723127</v>
      </c>
      <c r="V787" s="1">
        <v>168.38922157349495</v>
      </c>
      <c r="W787" s="1">
        <v>154.9858013095008</v>
      </c>
      <c r="X787" s="1">
        <v>155.87571990884607</v>
      </c>
      <c r="Y787" s="1">
        <v>164.83125336050034</v>
      </c>
    </row>
    <row r="788" spans="1:25" x14ac:dyDescent="0.25">
      <c r="A788" s="1" t="s">
        <v>108</v>
      </c>
      <c r="B788" s="1" t="s">
        <v>10</v>
      </c>
      <c r="C788" s="1"/>
      <c r="D788" s="1" t="s">
        <v>11</v>
      </c>
      <c r="E788" s="1"/>
      <c r="F788" s="1"/>
      <c r="G788" s="1"/>
      <c r="H788" s="1"/>
      <c r="I788" s="1"/>
      <c r="J788" s="1"/>
      <c r="K788" s="1"/>
      <c r="L788" s="1"/>
      <c r="M788" s="1"/>
      <c r="N788" s="1">
        <v>33.660343594438402</v>
      </c>
      <c r="O788" s="1">
        <v>33.064856463977769</v>
      </c>
      <c r="P788" s="1">
        <v>36.662853986594413</v>
      </c>
      <c r="Q788" s="1">
        <v>36.151351995945497</v>
      </c>
      <c r="R788" s="1">
        <v>39.392685197499674</v>
      </c>
      <c r="S788" s="1">
        <v>38.714410608892756</v>
      </c>
      <c r="T788" s="1">
        <v>37.718051680567939</v>
      </c>
      <c r="U788" s="1">
        <v>42.350944905509444</v>
      </c>
      <c r="V788" s="1">
        <v>44.751723133676343</v>
      </c>
      <c r="W788" s="1">
        <v>43.967961433267945</v>
      </c>
      <c r="X788" s="1">
        <v>46.441545473378909</v>
      </c>
      <c r="Y788" s="1">
        <v>43.11763873560291</v>
      </c>
    </row>
    <row r="789" spans="1:25" x14ac:dyDescent="0.25">
      <c r="A789" s="1" t="s">
        <v>108</v>
      </c>
      <c r="B789" s="1" t="s">
        <v>12</v>
      </c>
      <c r="C789" s="1"/>
      <c r="D789" s="1" t="s">
        <v>13</v>
      </c>
      <c r="E789" s="1"/>
      <c r="F789" s="1"/>
      <c r="G789" s="1"/>
      <c r="H789" s="1"/>
      <c r="I789" s="1"/>
      <c r="J789" s="1"/>
      <c r="K789" s="1"/>
      <c r="L789" s="1"/>
      <c r="M789" s="1"/>
      <c r="N789" s="1">
        <v>51.150493630766618</v>
      </c>
      <c r="O789" s="1">
        <v>49.100340487484146</v>
      </c>
      <c r="P789" s="1">
        <v>45.183733277688901</v>
      </c>
      <c r="Q789" s="1">
        <v>43.032247594760634</v>
      </c>
      <c r="R789" s="1">
        <v>40.012525650592302</v>
      </c>
      <c r="S789" s="1">
        <v>43.941864073652631</v>
      </c>
      <c r="T789" s="1">
        <v>44.394436626112224</v>
      </c>
      <c r="U789" s="1">
        <v>43.214227520117532</v>
      </c>
      <c r="V789" s="1">
        <v>44.769400982719588</v>
      </c>
      <c r="W789" s="1">
        <v>47.827136633144427</v>
      </c>
      <c r="X789" s="1">
        <v>48.26621814169247</v>
      </c>
      <c r="Y789" s="1">
        <v>49.906057976771663</v>
      </c>
    </row>
    <row r="790" spans="1:25" x14ac:dyDescent="0.25">
      <c r="A790" s="1" t="s">
        <v>108</v>
      </c>
      <c r="B790" s="1" t="s">
        <v>14</v>
      </c>
      <c r="C790" s="1"/>
      <c r="D790" s="1" t="s">
        <v>15</v>
      </c>
      <c r="E790" s="1"/>
      <c r="F790" s="1"/>
      <c r="G790" s="1"/>
      <c r="H790" s="1"/>
      <c r="I790" s="1"/>
      <c r="J790" s="1"/>
      <c r="K790" s="1"/>
      <c r="L790" s="1"/>
      <c r="M790" s="1"/>
      <c r="N790" s="1">
        <v>87.905621197585887</v>
      </c>
      <c r="O790" s="1">
        <v>93.197709341098005</v>
      </c>
      <c r="P790" s="1">
        <v>89.579615589715061</v>
      </c>
      <c r="Q790" s="1">
        <v>90.621212472470162</v>
      </c>
      <c r="R790" s="1">
        <v>85.668909150265833</v>
      </c>
      <c r="S790" s="1">
        <v>95.045308782455791</v>
      </c>
      <c r="T790" s="1">
        <v>98.400322317051035</v>
      </c>
      <c r="U790" s="1">
        <v>96.542320834307205</v>
      </c>
      <c r="V790" s="1">
        <v>95.778598796444541</v>
      </c>
      <c r="W790" s="1">
        <v>100.6477053100534</v>
      </c>
      <c r="X790" s="1">
        <v>97.219399419345848</v>
      </c>
      <c r="Y790" s="1">
        <v>103.5598281395373</v>
      </c>
    </row>
    <row r="791" spans="1:25" x14ac:dyDescent="0.25">
      <c r="A791" s="1" t="s">
        <v>108</v>
      </c>
      <c r="B791" s="1" t="s">
        <v>16</v>
      </c>
      <c r="C791" s="1"/>
      <c r="D791" s="1" t="s">
        <v>17</v>
      </c>
      <c r="E791" s="1"/>
      <c r="F791" s="1"/>
      <c r="G791" s="1"/>
      <c r="H791" s="1"/>
      <c r="I791" s="1"/>
      <c r="J791" s="1"/>
      <c r="K791" s="1"/>
      <c r="L791" s="1"/>
      <c r="M791" s="1"/>
      <c r="N791" s="1">
        <v>64.943885171647509</v>
      </c>
      <c r="O791" s="1">
        <v>72.801950171417829</v>
      </c>
      <c r="P791" s="1">
        <v>72.436651132596054</v>
      </c>
      <c r="Q791" s="1">
        <v>70.346539932769218</v>
      </c>
      <c r="R791" s="1">
        <v>67.018565199141875</v>
      </c>
      <c r="S791" s="1">
        <v>72.512827143891599</v>
      </c>
      <c r="T791" s="1">
        <v>76.605241056836746</v>
      </c>
      <c r="U791" s="1">
        <v>76.343451645575243</v>
      </c>
      <c r="V791" s="1">
        <v>77.052000220835865</v>
      </c>
      <c r="W791" s="1">
        <v>78.025158056802169</v>
      </c>
      <c r="X791" s="1">
        <v>74.114382438961684</v>
      </c>
      <c r="Y791" s="1">
        <v>79.934113883691026</v>
      </c>
    </row>
    <row r="792" spans="1:25" x14ac:dyDescent="0.25">
      <c r="A792" s="1" t="s">
        <v>108</v>
      </c>
      <c r="B792" s="1" t="s">
        <v>18</v>
      </c>
      <c r="C792" s="1"/>
      <c r="D792" s="1" t="s">
        <v>19</v>
      </c>
      <c r="E792" s="1"/>
      <c r="F792" s="1"/>
      <c r="G792" s="1"/>
      <c r="H792" s="1"/>
      <c r="I792" s="1"/>
      <c r="J792" s="1"/>
      <c r="K792" s="1"/>
      <c r="L792" s="1"/>
      <c r="M792" s="1"/>
      <c r="N792" s="1">
        <v>45.945877803967271</v>
      </c>
      <c r="O792" s="1">
        <v>55.343757368910957</v>
      </c>
      <c r="P792" s="1">
        <v>43.138079328102009</v>
      </c>
      <c r="Q792" s="1">
        <v>52.723024127713614</v>
      </c>
      <c r="R792" s="1">
        <v>54.172343609697698</v>
      </c>
      <c r="S792" s="1">
        <v>46.272310447761193</v>
      </c>
      <c r="T792" s="1">
        <v>49.609328358208955</v>
      </c>
      <c r="U792" s="1">
        <v>54.311605038838621</v>
      </c>
      <c r="V792" s="1">
        <v>52.835756154747955</v>
      </c>
      <c r="W792" s="1">
        <v>54.897946953064739</v>
      </c>
      <c r="X792" s="1">
        <v>47.146858328393598</v>
      </c>
      <c r="Y792" s="1">
        <v>56.194416613269645</v>
      </c>
    </row>
    <row r="793" spans="1:25" x14ac:dyDescent="0.25">
      <c r="A793" s="1" t="s">
        <v>108</v>
      </c>
      <c r="B793" s="1" t="s">
        <v>20</v>
      </c>
      <c r="C793" s="1"/>
      <c r="D793" s="1" t="s">
        <v>21</v>
      </c>
      <c r="E793" s="1">
        <v>445.6</v>
      </c>
      <c r="F793" s="1">
        <v>459</v>
      </c>
      <c r="G793" s="1">
        <v>482.7</v>
      </c>
      <c r="H793" s="1">
        <v>485.7</v>
      </c>
      <c r="I793" s="1">
        <v>509.4</v>
      </c>
      <c r="J793" s="1">
        <v>489.3</v>
      </c>
      <c r="K793" s="1">
        <v>515.1</v>
      </c>
      <c r="L793" s="1">
        <v>531</v>
      </c>
      <c r="M793" s="1">
        <v>535.20000000000005</v>
      </c>
      <c r="N793" s="1">
        <v>539.24587780396735</v>
      </c>
      <c r="O793" s="1">
        <v>548.74375736891102</v>
      </c>
      <c r="P793" s="1">
        <v>539.33807932810203</v>
      </c>
      <c r="Q793" s="1">
        <v>545.92302412771369</v>
      </c>
      <c r="R793" s="1">
        <v>556.97234360969776</v>
      </c>
      <c r="S793" s="1">
        <v>548.17231044776122</v>
      </c>
      <c r="T793" s="1">
        <v>549.60932835820904</v>
      </c>
      <c r="U793" s="1">
        <v>576.51160503883852</v>
      </c>
      <c r="V793" s="1">
        <v>601.43575615474799</v>
      </c>
      <c r="W793" s="1">
        <v>596.89794695306477</v>
      </c>
      <c r="X793" s="1">
        <v>594.04685832839357</v>
      </c>
      <c r="Y793" s="1">
        <v>603.1944166132696</v>
      </c>
    </row>
    <row r="794" spans="1:25" x14ac:dyDescent="0.25">
      <c r="A794" s="1" t="s">
        <v>109</v>
      </c>
      <c r="B794" s="1" t="s">
        <v>4</v>
      </c>
      <c r="C794" s="1"/>
      <c r="D794" s="1" t="s">
        <v>5</v>
      </c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>
        <v>4.5</v>
      </c>
      <c r="Q794" s="1"/>
      <c r="R794" s="1"/>
      <c r="S794" s="1"/>
      <c r="T794" s="1"/>
      <c r="U794" s="1"/>
      <c r="V794" s="1"/>
      <c r="W794" s="1"/>
      <c r="X794" s="1"/>
      <c r="Y794" s="1">
        <v>4.3</v>
      </c>
    </row>
    <row r="795" spans="1:25" x14ac:dyDescent="0.25">
      <c r="A795" s="1" t="s">
        <v>109</v>
      </c>
      <c r="B795" s="1" t="s">
        <v>6</v>
      </c>
      <c r="C795" s="1"/>
      <c r="D795" s="1" t="s">
        <v>7</v>
      </c>
      <c r="E795" s="1"/>
      <c r="F795" s="1"/>
      <c r="G795" s="1"/>
      <c r="H795" s="1"/>
      <c r="I795" s="1"/>
      <c r="J795" s="1"/>
      <c r="K795" s="1"/>
      <c r="L795" s="1"/>
      <c r="M795" s="1"/>
      <c r="N795" s="1">
        <v>157.24409223550953</v>
      </c>
      <c r="O795" s="1">
        <v>145.16222036253868</v>
      </c>
      <c r="P795" s="1">
        <v>149.33116574857812</v>
      </c>
      <c r="Q795" s="1">
        <v>157.18243448707631</v>
      </c>
      <c r="R795" s="1">
        <v>165.05210799308418</v>
      </c>
      <c r="S795" s="1">
        <v>155.94994627849817</v>
      </c>
      <c r="T795" s="1">
        <v>156.62085920039735</v>
      </c>
      <c r="U795" s="1">
        <v>153.72834287999771</v>
      </c>
      <c r="V795" s="1">
        <v>165.4839086357774</v>
      </c>
      <c r="W795" s="1">
        <v>177.79267480730442</v>
      </c>
      <c r="X795" s="1">
        <v>178.23070229956494</v>
      </c>
      <c r="Y795" s="1">
        <v>177.49876899567025</v>
      </c>
    </row>
    <row r="796" spans="1:25" x14ac:dyDescent="0.25">
      <c r="A796" s="1" t="s">
        <v>109</v>
      </c>
      <c r="B796" s="1" t="s">
        <v>8</v>
      </c>
      <c r="C796" s="1"/>
      <c r="D796" s="1" t="s">
        <v>9</v>
      </c>
      <c r="E796" s="1"/>
      <c r="F796" s="1"/>
      <c r="G796" s="1"/>
      <c r="H796" s="1"/>
      <c r="I796" s="1"/>
      <c r="J796" s="1"/>
      <c r="K796" s="1"/>
      <c r="L796" s="1"/>
      <c r="M796" s="1"/>
      <c r="N796" s="1">
        <v>232.62429907878925</v>
      </c>
      <c r="O796" s="1">
        <v>229.20060971053692</v>
      </c>
      <c r="P796" s="1">
        <v>231.12045770074789</v>
      </c>
      <c r="Q796" s="1">
        <v>249.17550308559166</v>
      </c>
      <c r="R796" s="1">
        <v>242.62661258146031</v>
      </c>
      <c r="S796" s="1">
        <v>248.07602254831255</v>
      </c>
      <c r="T796" s="1">
        <v>247.93084181773031</v>
      </c>
      <c r="U796" s="1">
        <v>264.94601397003157</v>
      </c>
      <c r="V796" s="1">
        <v>261.95528173408962</v>
      </c>
      <c r="W796" s="1">
        <v>284.00629748321688</v>
      </c>
      <c r="X796" s="1">
        <v>298.50921897659003</v>
      </c>
      <c r="Y796" s="1">
        <v>293.34675552536999</v>
      </c>
    </row>
    <row r="797" spans="1:25" x14ac:dyDescent="0.25">
      <c r="A797" s="1" t="s">
        <v>109</v>
      </c>
      <c r="B797" s="1" t="s">
        <v>10</v>
      </c>
      <c r="C797" s="1"/>
      <c r="D797" s="1" t="s">
        <v>11</v>
      </c>
      <c r="E797" s="1"/>
      <c r="F797" s="1"/>
      <c r="G797" s="1"/>
      <c r="H797" s="1"/>
      <c r="I797" s="1"/>
      <c r="J797" s="1"/>
      <c r="K797" s="1"/>
      <c r="L797" s="1"/>
      <c r="M797" s="1"/>
      <c r="N797" s="1">
        <v>47.13160868570121</v>
      </c>
      <c r="O797" s="1">
        <v>49.6371699269244</v>
      </c>
      <c r="P797" s="1">
        <v>53.648376550674016</v>
      </c>
      <c r="Q797" s="1">
        <v>57.342062427332074</v>
      </c>
      <c r="R797" s="1">
        <v>60.821279425455515</v>
      </c>
      <c r="S797" s="1">
        <v>59.574031173189304</v>
      </c>
      <c r="T797" s="1">
        <v>62.848298981872375</v>
      </c>
      <c r="U797" s="1">
        <v>62.525643149970712</v>
      </c>
      <c r="V797" s="1">
        <v>68.660809630133002</v>
      </c>
      <c r="W797" s="1">
        <v>74.701027709478666</v>
      </c>
      <c r="X797" s="1">
        <v>75.260078723845041</v>
      </c>
      <c r="Y797" s="1">
        <v>78.054475478959731</v>
      </c>
    </row>
    <row r="798" spans="1:25" x14ac:dyDescent="0.25">
      <c r="A798" s="1" t="s">
        <v>109</v>
      </c>
      <c r="B798" s="1" t="s">
        <v>12</v>
      </c>
      <c r="C798" s="1"/>
      <c r="D798" s="1" t="s">
        <v>13</v>
      </c>
      <c r="E798" s="1"/>
      <c r="F798" s="1"/>
      <c r="G798" s="1"/>
      <c r="H798" s="1"/>
      <c r="I798" s="1"/>
      <c r="J798" s="1"/>
      <c r="K798" s="1"/>
      <c r="L798" s="1"/>
      <c r="M798" s="1"/>
      <c r="N798" s="1">
        <v>83.721322663298878</v>
      </c>
      <c r="O798" s="1">
        <v>79.414265251491088</v>
      </c>
      <c r="P798" s="1">
        <v>76.193032853400112</v>
      </c>
      <c r="Q798" s="1">
        <v>73.070443955024913</v>
      </c>
      <c r="R798" s="1">
        <v>71.698625361440179</v>
      </c>
      <c r="S798" s="1">
        <v>69.247391469259682</v>
      </c>
      <c r="T798" s="1">
        <v>71.994259578718001</v>
      </c>
      <c r="U798" s="1">
        <v>68.730819059067073</v>
      </c>
      <c r="V798" s="1">
        <v>76.28903439518578</v>
      </c>
      <c r="W798" s="1">
        <v>77.642552494513041</v>
      </c>
      <c r="X798" s="1">
        <v>87.345150680822343</v>
      </c>
      <c r="Y798" s="1">
        <v>85.935067270199355</v>
      </c>
    </row>
    <row r="799" spans="1:25" x14ac:dyDescent="0.25">
      <c r="A799" s="1" t="s">
        <v>109</v>
      </c>
      <c r="B799" s="1" t="s">
        <v>14</v>
      </c>
      <c r="C799" s="1"/>
      <c r="D799" s="1" t="s">
        <v>15</v>
      </c>
      <c r="E799" s="1"/>
      <c r="F799" s="1"/>
      <c r="G799" s="1"/>
      <c r="H799" s="1"/>
      <c r="I799" s="1"/>
      <c r="J799" s="1"/>
      <c r="K799" s="1"/>
      <c r="L799" s="1"/>
      <c r="M799" s="1"/>
      <c r="N799" s="1">
        <v>143.8808182248722</v>
      </c>
      <c r="O799" s="1">
        <v>150.7367879115202</v>
      </c>
      <c r="P799" s="1">
        <v>151.05751779462568</v>
      </c>
      <c r="Q799" s="1">
        <v>153.87837255129244</v>
      </c>
      <c r="R799" s="1">
        <v>153.51050508348104</v>
      </c>
      <c r="S799" s="1">
        <v>149.78062135788423</v>
      </c>
      <c r="T799" s="1">
        <v>159.57536317414201</v>
      </c>
      <c r="U799" s="1">
        <v>153.54741171101983</v>
      </c>
      <c r="V799" s="1">
        <v>163.21095787555899</v>
      </c>
      <c r="W799" s="1">
        <v>163.39144036426768</v>
      </c>
      <c r="X799" s="1">
        <v>175.93346689092914</v>
      </c>
      <c r="Y799" s="1">
        <v>178.32345728054858</v>
      </c>
    </row>
    <row r="800" spans="1:25" x14ac:dyDescent="0.25">
      <c r="A800" s="1" t="s">
        <v>109</v>
      </c>
      <c r="B800" s="1" t="s">
        <v>16</v>
      </c>
      <c r="C800" s="1"/>
      <c r="D800" s="1" t="s">
        <v>17</v>
      </c>
      <c r="E800" s="1"/>
      <c r="F800" s="1"/>
      <c r="G800" s="1"/>
      <c r="H800" s="1"/>
      <c r="I800" s="1"/>
      <c r="J800" s="1"/>
      <c r="K800" s="1"/>
      <c r="L800" s="1"/>
      <c r="M800" s="1"/>
      <c r="N800" s="1">
        <v>106.29785911182891</v>
      </c>
      <c r="O800" s="1">
        <v>117.74894683698867</v>
      </c>
      <c r="P800" s="1">
        <v>122.14944935197423</v>
      </c>
      <c r="Q800" s="1">
        <v>119.45118349368262</v>
      </c>
      <c r="R800" s="1">
        <v>120.09086955507884</v>
      </c>
      <c r="S800" s="1">
        <v>114.27198717285613</v>
      </c>
      <c r="T800" s="1">
        <v>124.23037724714</v>
      </c>
      <c r="U800" s="1">
        <v>121.42176922991305</v>
      </c>
      <c r="V800" s="1">
        <v>131.30000772925524</v>
      </c>
      <c r="W800" s="1">
        <v>126.66600714121924</v>
      </c>
      <c r="X800" s="1">
        <v>134.12138242824852</v>
      </c>
      <c r="Y800" s="1">
        <v>137.64147544925203</v>
      </c>
    </row>
    <row r="801" spans="1:25" x14ac:dyDescent="0.25">
      <c r="A801" s="1" t="s">
        <v>109</v>
      </c>
      <c r="B801" s="1" t="s">
        <v>18</v>
      </c>
      <c r="C801" s="1"/>
      <c r="D801" s="1" t="s">
        <v>19</v>
      </c>
      <c r="E801" s="1"/>
      <c r="F801" s="1"/>
      <c r="G801" s="1"/>
      <c r="H801" s="1"/>
      <c r="I801" s="1"/>
      <c r="J801" s="1"/>
      <c r="K801" s="1"/>
      <c r="L801" s="1"/>
      <c r="M801" s="1"/>
      <c r="N801" s="1">
        <v>64.96194019968749</v>
      </c>
      <c r="O801" s="1">
        <v>72.197973937325472</v>
      </c>
      <c r="P801" s="1">
        <v>81.993869543894064</v>
      </c>
      <c r="Q801" s="1">
        <v>68.376304650178383</v>
      </c>
      <c r="R801" s="1">
        <v>64.972768632146057</v>
      </c>
      <c r="S801" s="1">
        <v>73.785695522388068</v>
      </c>
      <c r="T801" s="1">
        <v>77.868228194962697</v>
      </c>
      <c r="U801" s="1">
        <v>94.16522561312658</v>
      </c>
      <c r="V801" s="1">
        <v>90.451019929660021</v>
      </c>
      <c r="W801" s="1">
        <v>86.91114638343322</v>
      </c>
      <c r="X801" s="1">
        <v>81.492027267338472</v>
      </c>
      <c r="Y801" s="1">
        <v>76.00245237956544</v>
      </c>
    </row>
    <row r="802" spans="1:25" x14ac:dyDescent="0.25">
      <c r="A802" s="1" t="s">
        <v>109</v>
      </c>
      <c r="B802" s="1" t="s">
        <v>20</v>
      </c>
      <c r="C802" s="1"/>
      <c r="D802" s="1" t="s">
        <v>21</v>
      </c>
      <c r="E802" s="1">
        <v>716.7</v>
      </c>
      <c r="F802" s="1">
        <v>708.4</v>
      </c>
      <c r="G802" s="1">
        <v>725.2</v>
      </c>
      <c r="H802" s="1">
        <v>752.1</v>
      </c>
      <c r="I802" s="1">
        <v>755.4</v>
      </c>
      <c r="J802" s="1">
        <v>818.6</v>
      </c>
      <c r="K802" s="1">
        <v>822.4</v>
      </c>
      <c r="L802" s="1">
        <v>822.4</v>
      </c>
      <c r="M802" s="1">
        <v>829</v>
      </c>
      <c r="N802" s="1">
        <v>835.86194019968752</v>
      </c>
      <c r="O802" s="1">
        <v>844.09797393732549</v>
      </c>
      <c r="P802" s="1">
        <v>869.99386954389422</v>
      </c>
      <c r="Q802" s="1">
        <v>878.47630465017846</v>
      </c>
      <c r="R802" s="1">
        <v>878.77276863214615</v>
      </c>
      <c r="S802" s="1">
        <v>870.68569552238819</v>
      </c>
      <c r="T802" s="1">
        <v>901.0682281949629</v>
      </c>
      <c r="U802" s="1">
        <v>919.06522561312647</v>
      </c>
      <c r="V802" s="1">
        <v>957.35101992966008</v>
      </c>
      <c r="W802" s="1">
        <v>991.11114638343315</v>
      </c>
      <c r="X802" s="1">
        <v>1030.8920272673386</v>
      </c>
      <c r="Y802" s="1">
        <v>1031.1024523795654</v>
      </c>
    </row>
    <row r="803" spans="1:25" x14ac:dyDescent="0.25">
      <c r="A803" s="1" t="s">
        <v>110</v>
      </c>
      <c r="B803" s="1" t="s">
        <v>4</v>
      </c>
      <c r="C803" s="1"/>
      <c r="D803" s="1" t="s">
        <v>5</v>
      </c>
      <c r="E803" s="1"/>
      <c r="F803" s="1"/>
      <c r="G803" s="1"/>
      <c r="H803" s="1"/>
      <c r="I803" s="1"/>
      <c r="J803" s="1"/>
      <c r="K803" s="1"/>
      <c r="L803" s="1"/>
      <c r="M803" s="1"/>
      <c r="N803" s="1">
        <v>22</v>
      </c>
      <c r="O803" s="1">
        <v>21.7</v>
      </c>
      <c r="P803" s="1">
        <v>20.8</v>
      </c>
      <c r="Q803" s="1">
        <v>23.5</v>
      </c>
      <c r="R803" s="1">
        <v>17.399999999999999</v>
      </c>
      <c r="S803" s="1">
        <v>12.7</v>
      </c>
      <c r="T803" s="1">
        <v>23.4</v>
      </c>
      <c r="U803" s="1">
        <v>20.7</v>
      </c>
      <c r="V803" s="1">
        <v>29.2</v>
      </c>
      <c r="W803" s="1">
        <v>22.1</v>
      </c>
      <c r="X803" s="1">
        <v>17</v>
      </c>
      <c r="Y803" s="1">
        <v>20.3</v>
      </c>
    </row>
    <row r="804" spans="1:25" x14ac:dyDescent="0.25">
      <c r="A804" s="1" t="s">
        <v>110</v>
      </c>
      <c r="B804" s="1" t="s">
        <v>6</v>
      </c>
      <c r="C804" s="1"/>
      <c r="D804" s="1" t="s">
        <v>7</v>
      </c>
      <c r="E804" s="1"/>
      <c r="F804" s="1"/>
      <c r="G804" s="1"/>
      <c r="H804" s="1"/>
      <c r="I804" s="1"/>
      <c r="J804" s="1"/>
      <c r="K804" s="1"/>
      <c r="L804" s="1"/>
      <c r="M804" s="1"/>
      <c r="N804" s="1">
        <v>169.72850031469932</v>
      </c>
      <c r="O804" s="1">
        <v>159.27602402976822</v>
      </c>
      <c r="P804" s="1">
        <v>142.53546509024142</v>
      </c>
      <c r="Q804" s="1">
        <v>151.08333780520528</v>
      </c>
      <c r="R804" s="1">
        <v>149.55670966883895</v>
      </c>
      <c r="S804" s="1">
        <v>150.42101908953092</v>
      </c>
      <c r="T804" s="1">
        <v>164.25125111380538</v>
      </c>
      <c r="U804" s="1">
        <v>157.19547902352625</v>
      </c>
      <c r="V804" s="1">
        <v>149.81350493017322</v>
      </c>
      <c r="W804" s="1">
        <v>153.59636848357596</v>
      </c>
      <c r="X804" s="1">
        <v>151.66215040397762</v>
      </c>
      <c r="Y804" s="1">
        <v>146.74836573563121</v>
      </c>
    </row>
    <row r="805" spans="1:25" x14ac:dyDescent="0.25">
      <c r="A805" s="1" t="s">
        <v>110</v>
      </c>
      <c r="B805" s="1" t="s">
        <v>8</v>
      </c>
      <c r="C805" s="1"/>
      <c r="D805" s="1" t="s">
        <v>9</v>
      </c>
      <c r="E805" s="1"/>
      <c r="F805" s="1"/>
      <c r="G805" s="1"/>
      <c r="H805" s="1"/>
      <c r="I805" s="1"/>
      <c r="J805" s="1"/>
      <c r="K805" s="1"/>
      <c r="L805" s="1"/>
      <c r="M805" s="1"/>
      <c r="N805" s="1">
        <v>253.69787291869315</v>
      </c>
      <c r="O805" s="1">
        <v>252.6606930974192</v>
      </c>
      <c r="P805" s="1">
        <v>250.95756639347931</v>
      </c>
      <c r="Q805" s="1">
        <v>246.19962436275827</v>
      </c>
      <c r="R805" s="1">
        <v>266.83202553531055</v>
      </c>
      <c r="S805" s="1">
        <v>263.61704075475029</v>
      </c>
      <c r="T805" s="1">
        <v>279.33855154179872</v>
      </c>
      <c r="U805" s="1">
        <v>274.06869598754406</v>
      </c>
      <c r="V805" s="1">
        <v>278.82748138183536</v>
      </c>
      <c r="W805" s="1">
        <v>277.26887725502115</v>
      </c>
      <c r="X805" s="1">
        <v>295.49666459498656</v>
      </c>
      <c r="Y805" s="1">
        <v>289.6195432549452</v>
      </c>
    </row>
    <row r="806" spans="1:25" x14ac:dyDescent="0.25">
      <c r="A806" s="1" t="s">
        <v>110</v>
      </c>
      <c r="B806" s="1" t="s">
        <v>10</v>
      </c>
      <c r="C806" s="1"/>
      <c r="D806" s="1" t="s">
        <v>11</v>
      </c>
      <c r="E806" s="1"/>
      <c r="F806" s="1"/>
      <c r="G806" s="1"/>
      <c r="H806" s="1"/>
      <c r="I806" s="1"/>
      <c r="J806" s="1"/>
      <c r="K806" s="1"/>
      <c r="L806" s="1"/>
      <c r="M806" s="1"/>
      <c r="N806" s="1">
        <v>50.873626766607543</v>
      </c>
      <c r="O806" s="1">
        <v>54.463282872812599</v>
      </c>
      <c r="P806" s="1">
        <v>51.206968516279282</v>
      </c>
      <c r="Q806" s="1">
        <v>55.117037832036488</v>
      </c>
      <c r="R806" s="1">
        <v>55.111264795850516</v>
      </c>
      <c r="S806" s="1">
        <v>57.461940155718764</v>
      </c>
      <c r="T806" s="1">
        <v>65.910197344395925</v>
      </c>
      <c r="U806" s="1">
        <v>63.935824988929681</v>
      </c>
      <c r="V806" s="1">
        <v>62.159013687991461</v>
      </c>
      <c r="W806" s="1">
        <v>64.534754261402867</v>
      </c>
      <c r="X806" s="1">
        <v>64.041185001035842</v>
      </c>
      <c r="Y806" s="1">
        <v>64.532091009423553</v>
      </c>
    </row>
    <row r="807" spans="1:25" x14ac:dyDescent="0.25">
      <c r="A807" s="1" t="s">
        <v>110</v>
      </c>
      <c r="B807" s="1" t="s">
        <v>12</v>
      </c>
      <c r="C807" s="1"/>
      <c r="D807" s="1" t="s">
        <v>13</v>
      </c>
      <c r="E807" s="1"/>
      <c r="F807" s="1"/>
      <c r="G807" s="1"/>
      <c r="H807" s="1"/>
      <c r="I807" s="1"/>
      <c r="J807" s="1"/>
      <c r="K807" s="1"/>
      <c r="L807" s="1"/>
      <c r="M807" s="1"/>
      <c r="N807" s="1">
        <v>76.098896161459152</v>
      </c>
      <c r="O807" s="1">
        <v>75.442410651387775</v>
      </c>
      <c r="P807" s="1">
        <v>70.414225267209204</v>
      </c>
      <c r="Q807" s="1">
        <v>71.446187550712878</v>
      </c>
      <c r="R807" s="1">
        <v>66.798284908124259</v>
      </c>
      <c r="S807" s="1">
        <v>67.855379699550596</v>
      </c>
      <c r="T807" s="1">
        <v>67.846192346104957</v>
      </c>
      <c r="U807" s="1">
        <v>69.330738922835479</v>
      </c>
      <c r="V807" s="1">
        <v>72.318218958758891</v>
      </c>
      <c r="W807" s="1">
        <v>70.420971598912431</v>
      </c>
      <c r="X807" s="1">
        <v>77.718282035074949</v>
      </c>
      <c r="Y807" s="1">
        <v>77.724301947542841</v>
      </c>
    </row>
    <row r="808" spans="1:25" x14ac:dyDescent="0.25">
      <c r="A808" s="1" t="s">
        <v>110</v>
      </c>
      <c r="B808" s="1" t="s">
        <v>14</v>
      </c>
      <c r="C808" s="1"/>
      <c r="D808" s="1" t="s">
        <v>15</v>
      </c>
      <c r="E808" s="1"/>
      <c r="F808" s="1"/>
      <c r="G808" s="1"/>
      <c r="H808" s="1"/>
      <c r="I808" s="1"/>
      <c r="J808" s="1"/>
      <c r="K808" s="1"/>
      <c r="L808" s="1"/>
      <c r="M808" s="1"/>
      <c r="N808" s="1">
        <v>130.78115702680057</v>
      </c>
      <c r="O808" s="1">
        <v>143.19778213497392</v>
      </c>
      <c r="P808" s="1">
        <v>139.60066541466696</v>
      </c>
      <c r="Q808" s="1">
        <v>150.45786600208646</v>
      </c>
      <c r="R808" s="1">
        <v>143.01861999813451</v>
      </c>
      <c r="S808" s="1">
        <v>146.76972977943291</v>
      </c>
      <c r="T808" s="1">
        <v>150.38116715089888</v>
      </c>
      <c r="U808" s="1">
        <v>154.88765679432811</v>
      </c>
      <c r="V808" s="1">
        <v>154.7158891403964</v>
      </c>
      <c r="W808" s="1">
        <v>148.19430340354441</v>
      </c>
      <c r="X808" s="1">
        <v>156.54271236193395</v>
      </c>
      <c r="Y808" s="1">
        <v>161.28533645553475</v>
      </c>
    </row>
    <row r="809" spans="1:25" x14ac:dyDescent="0.25">
      <c r="A809" s="1" t="s">
        <v>110</v>
      </c>
      <c r="B809" s="1" t="s">
        <v>16</v>
      </c>
      <c r="C809" s="1"/>
      <c r="D809" s="1" t="s">
        <v>17</v>
      </c>
      <c r="E809" s="1"/>
      <c r="F809" s="1"/>
      <c r="G809" s="1"/>
      <c r="H809" s="1"/>
      <c r="I809" s="1"/>
      <c r="J809" s="1"/>
      <c r="K809" s="1"/>
      <c r="L809" s="1"/>
      <c r="M809" s="1"/>
      <c r="N809" s="1">
        <v>96.619946811740277</v>
      </c>
      <c r="O809" s="1">
        <v>111.85980721363828</v>
      </c>
      <c r="P809" s="1">
        <v>112.88510931812387</v>
      </c>
      <c r="Q809" s="1">
        <v>116.79594644720065</v>
      </c>
      <c r="R809" s="1">
        <v>111.88309509374126</v>
      </c>
      <c r="S809" s="1">
        <v>111.97489052101655</v>
      </c>
      <c r="T809" s="1">
        <v>117.07264050299618</v>
      </c>
      <c r="U809" s="1">
        <v>122.48160428283636</v>
      </c>
      <c r="V809" s="1">
        <v>124.4658919008447</v>
      </c>
      <c r="W809" s="1">
        <v>114.88472499754316</v>
      </c>
      <c r="X809" s="1">
        <v>119.33900560299115</v>
      </c>
      <c r="Y809" s="1">
        <v>124.4903615969224</v>
      </c>
    </row>
    <row r="810" spans="1:25" x14ac:dyDescent="0.25">
      <c r="A810" s="1" t="s">
        <v>110</v>
      </c>
      <c r="B810" s="1" t="s">
        <v>18</v>
      </c>
      <c r="C810" s="1"/>
      <c r="D810" s="1" t="s">
        <v>19</v>
      </c>
      <c r="E810" s="1"/>
      <c r="F810" s="1"/>
      <c r="G810" s="1"/>
      <c r="H810" s="1"/>
      <c r="I810" s="1"/>
      <c r="J810" s="1"/>
      <c r="K810" s="1"/>
      <c r="L810" s="1"/>
      <c r="M810" s="1"/>
      <c r="N810" s="1">
        <v>68.918199634524214</v>
      </c>
      <c r="O810" s="1">
        <v>74.913636363636371</v>
      </c>
      <c r="P810" s="1">
        <v>72.075288131436977</v>
      </c>
      <c r="Q810" s="1">
        <v>85.00030839934692</v>
      </c>
      <c r="R810" s="1">
        <v>82.562861418736901</v>
      </c>
      <c r="S810" s="1">
        <v>77.547104477611938</v>
      </c>
      <c r="T810" s="1">
        <v>83.063706856343288</v>
      </c>
      <c r="U810" s="1">
        <v>84.964541936985427</v>
      </c>
      <c r="V810" s="1">
        <v>88.237022274325909</v>
      </c>
      <c r="W810" s="1">
        <v>83.79025692754999</v>
      </c>
      <c r="X810" s="1">
        <v>84.055660936573801</v>
      </c>
      <c r="Y810" s="1">
        <v>80.706454243606913</v>
      </c>
    </row>
    <row r="811" spans="1:25" x14ac:dyDescent="0.25">
      <c r="A811" s="1" t="s">
        <v>110</v>
      </c>
      <c r="B811" s="1" t="s">
        <v>20</v>
      </c>
      <c r="C811" s="1"/>
      <c r="D811" s="1" t="s">
        <v>21</v>
      </c>
      <c r="E811" s="1">
        <v>738.4</v>
      </c>
      <c r="F811" s="1">
        <v>752.9</v>
      </c>
      <c r="G811" s="1">
        <v>771.1</v>
      </c>
      <c r="H811" s="1">
        <v>781.19999999999993</v>
      </c>
      <c r="I811" s="1">
        <v>823.6</v>
      </c>
      <c r="J811" s="1">
        <v>830.8</v>
      </c>
      <c r="K811" s="1">
        <v>822.30000000000007</v>
      </c>
      <c r="L811" s="1">
        <v>834.4</v>
      </c>
      <c r="M811" s="1">
        <v>838.09999999999991</v>
      </c>
      <c r="N811" s="1">
        <v>868.71819963452424</v>
      </c>
      <c r="O811" s="1">
        <v>893.51363636363646</v>
      </c>
      <c r="P811" s="1">
        <v>860.47528813143708</v>
      </c>
      <c r="Q811" s="1">
        <v>899.60030839934689</v>
      </c>
      <c r="R811" s="1">
        <v>893.16286141873707</v>
      </c>
      <c r="S811" s="1">
        <v>888.34710447761188</v>
      </c>
      <c r="T811" s="1">
        <v>951.26370685634333</v>
      </c>
      <c r="U811" s="1">
        <v>947.56454193698528</v>
      </c>
      <c r="V811" s="1">
        <v>959.7370222743258</v>
      </c>
      <c r="W811" s="1">
        <v>934.79025692754988</v>
      </c>
      <c r="X811" s="1">
        <v>965.85566093657383</v>
      </c>
      <c r="Y811" s="1">
        <v>965.40645424360685</v>
      </c>
    </row>
    <row r="812" spans="1:25" x14ac:dyDescent="0.25">
      <c r="A812" s="1" t="s">
        <v>111</v>
      </c>
      <c r="B812" s="1" t="s">
        <v>4</v>
      </c>
      <c r="C812" s="1"/>
      <c r="D812" s="1" t="s">
        <v>5</v>
      </c>
      <c r="E812" s="1"/>
      <c r="F812" s="1"/>
      <c r="G812" s="1"/>
      <c r="H812" s="1"/>
      <c r="I812" s="1"/>
      <c r="J812" s="1"/>
      <c r="K812" s="1"/>
      <c r="L812" s="1"/>
      <c r="M812" s="1"/>
      <c r="N812" s="1">
        <v>5.7</v>
      </c>
      <c r="O812" s="1"/>
      <c r="P812" s="1"/>
      <c r="Q812" s="1">
        <v>5.3</v>
      </c>
      <c r="R812" s="1">
        <v>5.4</v>
      </c>
      <c r="S812" s="1">
        <v>4.2</v>
      </c>
      <c r="T812" s="1">
        <v>6.7</v>
      </c>
      <c r="U812" s="1">
        <v>4.5</v>
      </c>
      <c r="V812" s="1">
        <v>6.2</v>
      </c>
      <c r="W812" s="1">
        <v>4.0999999999999996</v>
      </c>
      <c r="X812" s="1">
        <v>4.2</v>
      </c>
      <c r="Y812" s="1"/>
    </row>
    <row r="813" spans="1:25" x14ac:dyDescent="0.25">
      <c r="A813" s="1" t="s">
        <v>111</v>
      </c>
      <c r="B813" s="1" t="s">
        <v>6</v>
      </c>
      <c r="C813" s="1"/>
      <c r="D813" s="1" t="s">
        <v>7</v>
      </c>
      <c r="E813" s="1"/>
      <c r="F813" s="1"/>
      <c r="G813" s="1"/>
      <c r="H813" s="1"/>
      <c r="I813" s="1"/>
      <c r="J813" s="1"/>
      <c r="K813" s="1"/>
      <c r="L813" s="1"/>
      <c r="M813" s="1"/>
      <c r="N813" s="1">
        <v>117.9479315672026</v>
      </c>
      <c r="O813" s="1">
        <v>106.37842102903598</v>
      </c>
      <c r="P813" s="1">
        <v>109.8928687655814</v>
      </c>
      <c r="Q813" s="1">
        <v>105.4272426437707</v>
      </c>
      <c r="R813" s="1">
        <v>102.6642682980893</v>
      </c>
      <c r="S813" s="1">
        <v>111.94652576424357</v>
      </c>
      <c r="T813" s="1">
        <v>114.11675017163559</v>
      </c>
      <c r="U813" s="1">
        <v>114.07996343222821</v>
      </c>
      <c r="V813" s="1">
        <v>113.97162411416366</v>
      </c>
      <c r="W813" s="1">
        <v>118.24969058209241</v>
      </c>
      <c r="X813" s="1">
        <v>119.72453697949037</v>
      </c>
      <c r="Y813" s="1">
        <v>116.16211053569913</v>
      </c>
    </row>
    <row r="814" spans="1:25" x14ac:dyDescent="0.25">
      <c r="A814" s="1" t="s">
        <v>111</v>
      </c>
      <c r="B814" s="1" t="s">
        <v>8</v>
      </c>
      <c r="C814" s="1"/>
      <c r="D814" s="1" t="s">
        <v>9</v>
      </c>
      <c r="E814" s="1"/>
      <c r="F814" s="1"/>
      <c r="G814" s="1"/>
      <c r="H814" s="1"/>
      <c r="I814" s="1"/>
      <c r="J814" s="1"/>
      <c r="K814" s="1"/>
      <c r="L814" s="1"/>
      <c r="M814" s="1"/>
      <c r="N814" s="1">
        <v>235.49890713509186</v>
      </c>
      <c r="O814" s="1">
        <v>259.04624833749273</v>
      </c>
      <c r="P814" s="1">
        <v>242.02726797736869</v>
      </c>
      <c r="Q814" s="1">
        <v>230.41161792326267</v>
      </c>
      <c r="R814" s="1">
        <v>241.30421155295474</v>
      </c>
      <c r="S814" s="1">
        <v>246.48907466552845</v>
      </c>
      <c r="T814" s="1">
        <v>269.09085876217881</v>
      </c>
      <c r="U814" s="1">
        <v>272.72050509234788</v>
      </c>
      <c r="V814" s="1">
        <v>270.24049121444517</v>
      </c>
      <c r="W814" s="1">
        <v>253.36674724424677</v>
      </c>
      <c r="X814" s="1">
        <v>264.0203231821007</v>
      </c>
      <c r="Y814" s="1">
        <v>280.25599937742311</v>
      </c>
    </row>
    <row r="815" spans="1:25" x14ac:dyDescent="0.25">
      <c r="A815" s="1" t="s">
        <v>111</v>
      </c>
      <c r="B815" s="1" t="s">
        <v>10</v>
      </c>
      <c r="C815" s="1"/>
      <c r="D815" s="1" t="s">
        <v>11</v>
      </c>
      <c r="E815" s="1"/>
      <c r="F815" s="1"/>
      <c r="G815" s="1"/>
      <c r="H815" s="1"/>
      <c r="I815" s="1"/>
      <c r="J815" s="1"/>
      <c r="K815" s="1"/>
      <c r="L815" s="1"/>
      <c r="M815" s="1"/>
      <c r="N815" s="1">
        <v>35.353161297705554</v>
      </c>
      <c r="O815" s="1">
        <v>36.375330633471314</v>
      </c>
      <c r="P815" s="1">
        <v>39.479863257049878</v>
      </c>
      <c r="Q815" s="1">
        <v>38.461139432966633</v>
      </c>
      <c r="R815" s="1">
        <v>37.831520148955981</v>
      </c>
      <c r="S815" s="1">
        <v>42.764399570227994</v>
      </c>
      <c r="T815" s="1">
        <v>45.792391066185608</v>
      </c>
      <c r="U815" s="1">
        <v>46.399531475423885</v>
      </c>
      <c r="V815" s="1">
        <v>47.287884671391126</v>
      </c>
      <c r="W815" s="1">
        <v>49.683562173660796</v>
      </c>
      <c r="X815" s="1">
        <v>50.555139838408955</v>
      </c>
      <c r="Y815" s="1">
        <v>51.081890086877777</v>
      </c>
    </row>
    <row r="816" spans="1:25" x14ac:dyDescent="0.25">
      <c r="A816" s="1" t="s">
        <v>111</v>
      </c>
      <c r="B816" s="1" t="s">
        <v>12</v>
      </c>
      <c r="C816" s="1"/>
      <c r="D816" s="1" t="s">
        <v>13</v>
      </c>
      <c r="E816" s="1"/>
      <c r="F816" s="1"/>
      <c r="G816" s="1"/>
      <c r="H816" s="1"/>
      <c r="I816" s="1"/>
      <c r="J816" s="1"/>
      <c r="K816" s="1"/>
      <c r="L816" s="1"/>
      <c r="M816" s="1"/>
      <c r="N816" s="1">
        <v>50.448428031912954</v>
      </c>
      <c r="O816" s="1">
        <v>48.780765979429852</v>
      </c>
      <c r="P816" s="1">
        <v>48.040426839164411</v>
      </c>
      <c r="Q816" s="1">
        <v>51.132435377303814</v>
      </c>
      <c r="R816" s="1">
        <v>48.484300671579156</v>
      </c>
      <c r="S816" s="1">
        <v>50.008542234175835</v>
      </c>
      <c r="T816" s="1">
        <v>50.808764980933354</v>
      </c>
      <c r="U816" s="1">
        <v>48.573511636448629</v>
      </c>
      <c r="V816" s="1">
        <v>47.71150775685971</v>
      </c>
      <c r="W816" s="1">
        <v>52.557060962426704</v>
      </c>
      <c r="X816" s="1">
        <v>52.771944334336801</v>
      </c>
      <c r="Y816" s="1">
        <v>55.20884391432066</v>
      </c>
    </row>
    <row r="817" spans="1:25" x14ac:dyDescent="0.25">
      <c r="A817" s="1" t="s">
        <v>111</v>
      </c>
      <c r="B817" s="1" t="s">
        <v>14</v>
      </c>
      <c r="C817" s="1"/>
      <c r="D817" s="1" t="s">
        <v>15</v>
      </c>
      <c r="E817" s="1"/>
      <c r="F817" s="1"/>
      <c r="G817" s="1"/>
      <c r="H817" s="1"/>
      <c r="I817" s="1"/>
      <c r="J817" s="1"/>
      <c r="K817" s="1"/>
      <c r="L817" s="1"/>
      <c r="M817" s="1"/>
      <c r="N817" s="1">
        <v>86.699073455658237</v>
      </c>
      <c r="O817" s="1">
        <v>92.591122669421864</v>
      </c>
      <c r="P817" s="1">
        <v>95.243191671883352</v>
      </c>
      <c r="Q817" s="1">
        <v>107.67932305552337</v>
      </c>
      <c r="R817" s="1">
        <v>103.80742234866152</v>
      </c>
      <c r="S817" s="1">
        <v>108.16740342287048</v>
      </c>
      <c r="T817" s="1">
        <v>112.61768885055385</v>
      </c>
      <c r="U817" s="1">
        <v>108.51517691186127</v>
      </c>
      <c r="V817" s="1">
        <v>102.07287252249766</v>
      </c>
      <c r="W817" s="1">
        <v>110.60138565859731</v>
      </c>
      <c r="X817" s="1">
        <v>106.2949808769806</v>
      </c>
      <c r="Y817" s="1">
        <v>114.56361450569207</v>
      </c>
    </row>
    <row r="818" spans="1:25" x14ac:dyDescent="0.25">
      <c r="A818" s="1" t="s">
        <v>111</v>
      </c>
      <c r="B818" s="1" t="s">
        <v>16</v>
      </c>
      <c r="C818" s="1"/>
      <c r="D818" s="1" t="s">
        <v>17</v>
      </c>
      <c r="E818" s="1"/>
      <c r="F818" s="1"/>
      <c r="G818" s="1"/>
      <c r="H818" s="1"/>
      <c r="I818" s="1"/>
      <c r="J818" s="1"/>
      <c r="K818" s="1"/>
      <c r="L818" s="1"/>
      <c r="M818" s="1"/>
      <c r="N818" s="1">
        <v>64.052498512428812</v>
      </c>
      <c r="O818" s="1">
        <v>72.328111351148252</v>
      </c>
      <c r="P818" s="1">
        <v>77.016381488952277</v>
      </c>
      <c r="Q818" s="1">
        <v>83.58824156717283</v>
      </c>
      <c r="R818" s="1">
        <v>81.208276979759361</v>
      </c>
      <c r="S818" s="1">
        <v>82.524054342953704</v>
      </c>
      <c r="T818" s="1">
        <v>87.673546168512786</v>
      </c>
      <c r="U818" s="1">
        <v>85.811311451690088</v>
      </c>
      <c r="V818" s="1">
        <v>82.115619720642641</v>
      </c>
      <c r="W818" s="1">
        <v>85.741553378975993</v>
      </c>
      <c r="X818" s="1">
        <v>81.033074788682612</v>
      </c>
      <c r="Y818" s="1">
        <v>88.427541579987235</v>
      </c>
    </row>
    <row r="819" spans="1:25" x14ac:dyDescent="0.25">
      <c r="A819" s="1" t="s">
        <v>111</v>
      </c>
      <c r="B819" s="1" t="s">
        <v>18</v>
      </c>
      <c r="C819" s="1"/>
      <c r="D819" s="1" t="s">
        <v>19</v>
      </c>
      <c r="E819" s="1"/>
      <c r="F819" s="1"/>
      <c r="G819" s="1"/>
      <c r="H819" s="1"/>
      <c r="I819" s="1"/>
      <c r="J819" s="1"/>
      <c r="K819" s="1"/>
      <c r="L819" s="1"/>
      <c r="M819" s="1"/>
      <c r="N819" s="1">
        <v>51.484634126963108</v>
      </c>
      <c r="O819" s="1">
        <v>56.273965249767301</v>
      </c>
      <c r="P819" s="1">
        <v>58.793639651790095</v>
      </c>
      <c r="Q819" s="1">
        <v>55.577387071415615</v>
      </c>
      <c r="R819" s="1">
        <v>62.52580065848548</v>
      </c>
      <c r="S819" s="1">
        <v>50.649331343283578</v>
      </c>
      <c r="T819" s="1">
        <v>56.608413013059703</v>
      </c>
      <c r="U819" s="1">
        <v>59.820879760276959</v>
      </c>
      <c r="V819" s="1">
        <v>69.608604923798353</v>
      </c>
      <c r="W819" s="1">
        <v>63.983685397258647</v>
      </c>
      <c r="X819" s="1">
        <v>59.869946650859518</v>
      </c>
      <c r="Y819" s="1">
        <v>54.969386031339198</v>
      </c>
    </row>
    <row r="820" spans="1:25" x14ac:dyDescent="0.25">
      <c r="A820" s="1" t="s">
        <v>111</v>
      </c>
      <c r="B820" s="1" t="s">
        <v>20</v>
      </c>
      <c r="C820" s="1"/>
      <c r="D820" s="1" t="s">
        <v>21</v>
      </c>
      <c r="E820" s="1">
        <v>565.70000000000005</v>
      </c>
      <c r="F820" s="1">
        <v>594.5</v>
      </c>
      <c r="G820" s="1">
        <v>606.1</v>
      </c>
      <c r="H820" s="1">
        <v>597.4</v>
      </c>
      <c r="I820" s="1">
        <v>616.9</v>
      </c>
      <c r="J820" s="1">
        <v>637.29999999999995</v>
      </c>
      <c r="K820" s="1">
        <v>630.19999999999993</v>
      </c>
      <c r="L820" s="1">
        <v>610.9</v>
      </c>
      <c r="M820" s="1">
        <v>610.30000000000007</v>
      </c>
      <c r="N820" s="1">
        <v>647.18463412696303</v>
      </c>
      <c r="O820" s="1">
        <v>671.77396524976734</v>
      </c>
      <c r="P820" s="1">
        <v>670.49363965179009</v>
      </c>
      <c r="Q820" s="1">
        <v>677.57738707141573</v>
      </c>
      <c r="R820" s="1">
        <v>683.22580065848547</v>
      </c>
      <c r="S820" s="1">
        <v>696.74933134328364</v>
      </c>
      <c r="T820" s="1">
        <v>743.40841301305966</v>
      </c>
      <c r="U820" s="1">
        <v>740.42087976027699</v>
      </c>
      <c r="V820" s="1">
        <v>739.20860492379825</v>
      </c>
      <c r="W820" s="1">
        <v>738.28368539725864</v>
      </c>
      <c r="X820" s="1">
        <v>738.46994665085958</v>
      </c>
      <c r="Y820" s="1">
        <v>760.66938603133929</v>
      </c>
    </row>
    <row r="821" spans="1:25" x14ac:dyDescent="0.25">
      <c r="A821" s="1" t="s">
        <v>112</v>
      </c>
      <c r="B821" s="1" t="s">
        <v>4</v>
      </c>
      <c r="C821" s="1"/>
      <c r="D821" s="1" t="s">
        <v>5</v>
      </c>
      <c r="E821" s="1"/>
      <c r="F821" s="1"/>
      <c r="G821" s="1"/>
      <c r="H821" s="1"/>
      <c r="I821" s="1"/>
      <c r="J821" s="1"/>
      <c r="K821" s="1"/>
      <c r="L821" s="1"/>
      <c r="M821" s="1"/>
      <c r="N821" s="1">
        <v>5.9</v>
      </c>
      <c r="O821" s="1"/>
      <c r="P821" s="1"/>
      <c r="Q821" s="1">
        <v>4.3</v>
      </c>
      <c r="R821" s="1">
        <v>7.6</v>
      </c>
      <c r="S821" s="1"/>
      <c r="T821" s="1"/>
      <c r="U821" s="1">
        <v>7.8</v>
      </c>
      <c r="V821" s="1">
        <v>5.6</v>
      </c>
      <c r="W821" s="1"/>
      <c r="X821" s="1"/>
      <c r="Y821" s="1">
        <v>6.2</v>
      </c>
    </row>
    <row r="822" spans="1:25" x14ac:dyDescent="0.25">
      <c r="A822" s="1" t="s">
        <v>112</v>
      </c>
      <c r="B822" s="1" t="s">
        <v>6</v>
      </c>
      <c r="C822" s="1"/>
      <c r="D822" s="1" t="s">
        <v>7</v>
      </c>
      <c r="E822" s="1"/>
      <c r="F822" s="1"/>
      <c r="G822" s="1"/>
      <c r="H822" s="1"/>
      <c r="I822" s="1"/>
      <c r="J822" s="1"/>
      <c r="K822" s="1"/>
      <c r="L822" s="1"/>
      <c r="M822" s="1"/>
      <c r="N822" s="1">
        <v>110.2194884705613</v>
      </c>
      <c r="O822" s="1">
        <v>106.49506403455027</v>
      </c>
      <c r="P822" s="1">
        <v>105.36240166002361</v>
      </c>
      <c r="Q822" s="1">
        <v>107.63453477625735</v>
      </c>
      <c r="R822" s="1">
        <v>106.66869707851222</v>
      </c>
      <c r="S822" s="1">
        <v>98.380704413994081</v>
      </c>
      <c r="T822" s="1">
        <v>101.73855884544034</v>
      </c>
      <c r="U822" s="1">
        <v>108.09635750710645</v>
      </c>
      <c r="V822" s="1">
        <v>106.46983510616167</v>
      </c>
      <c r="W822" s="1">
        <v>108.71612288311184</v>
      </c>
      <c r="X822" s="1">
        <v>121.27436917339962</v>
      </c>
      <c r="Y822" s="1">
        <v>102.4283895067493</v>
      </c>
    </row>
    <row r="823" spans="1:25" x14ac:dyDescent="0.25">
      <c r="A823" s="1" t="s">
        <v>112</v>
      </c>
      <c r="B823" s="1" t="s">
        <v>8</v>
      </c>
      <c r="C823" s="1"/>
      <c r="D823" s="1" t="s">
        <v>9</v>
      </c>
      <c r="E823" s="1"/>
      <c r="F823" s="1"/>
      <c r="G823" s="1"/>
      <c r="H823" s="1"/>
      <c r="I823" s="1"/>
      <c r="J823" s="1"/>
      <c r="K823" s="1"/>
      <c r="L823" s="1"/>
      <c r="M823" s="1"/>
      <c r="N823" s="1">
        <v>219.94383761515138</v>
      </c>
      <c r="O823" s="1">
        <v>211.18972010102067</v>
      </c>
      <c r="P823" s="1">
        <v>208.58534043918968</v>
      </c>
      <c r="Q823" s="1">
        <v>214.99907879438337</v>
      </c>
      <c r="R823" s="1">
        <v>223.32416101431926</v>
      </c>
      <c r="S823" s="1">
        <v>226.63713995555096</v>
      </c>
      <c r="T823" s="1">
        <v>194.4361296542456</v>
      </c>
      <c r="U823" s="1">
        <v>229.23781193309242</v>
      </c>
      <c r="V823" s="1">
        <v>241.75484210964262</v>
      </c>
      <c r="W823" s="1">
        <v>245.40592038014205</v>
      </c>
      <c r="X823" s="1">
        <v>257.71605552102756</v>
      </c>
      <c r="Y823" s="1">
        <v>264.82907717123697</v>
      </c>
    </row>
    <row r="824" spans="1:25" x14ac:dyDescent="0.25">
      <c r="A824" s="1" t="s">
        <v>112</v>
      </c>
      <c r="B824" s="1" t="s">
        <v>10</v>
      </c>
      <c r="C824" s="1"/>
      <c r="D824" s="1" t="s">
        <v>11</v>
      </c>
      <c r="E824" s="1"/>
      <c r="F824" s="1"/>
      <c r="G824" s="1"/>
      <c r="H824" s="1"/>
      <c r="I824" s="1"/>
      <c r="J824" s="1"/>
      <c r="K824" s="1"/>
      <c r="L824" s="1"/>
      <c r="M824" s="1"/>
      <c r="N824" s="1">
        <v>33.036673914287348</v>
      </c>
      <c r="O824" s="1">
        <v>36.415215864429072</v>
      </c>
      <c r="P824" s="1">
        <v>37.852257900786725</v>
      </c>
      <c r="Q824" s="1">
        <v>39.266386429359329</v>
      </c>
      <c r="R824" s="1">
        <v>39.307141907168514</v>
      </c>
      <c r="S824" s="1">
        <v>37.582155630454942</v>
      </c>
      <c r="T824" s="1">
        <v>40.825311500314058</v>
      </c>
      <c r="U824" s="1">
        <v>43.965830559801162</v>
      </c>
      <c r="V824" s="1">
        <v>44.175322784195707</v>
      </c>
      <c r="W824" s="1">
        <v>45.677956736746133</v>
      </c>
      <c r="X824" s="1">
        <v>51.20957530557282</v>
      </c>
      <c r="Y824" s="1">
        <v>45.042533322013753</v>
      </c>
    </row>
    <row r="825" spans="1:25" x14ac:dyDescent="0.25">
      <c r="A825" s="1" t="s">
        <v>112</v>
      </c>
      <c r="B825" s="1" t="s">
        <v>12</v>
      </c>
      <c r="C825" s="1"/>
      <c r="D825" s="1" t="s">
        <v>13</v>
      </c>
      <c r="E825" s="1"/>
      <c r="F825" s="1"/>
      <c r="G825" s="1"/>
      <c r="H825" s="1"/>
      <c r="I825" s="1"/>
      <c r="J825" s="1"/>
      <c r="K825" s="1"/>
      <c r="L825" s="1"/>
      <c r="M825" s="1"/>
      <c r="N825" s="1">
        <v>52.980878942063661</v>
      </c>
      <c r="O825" s="1">
        <v>47.844869205842294</v>
      </c>
      <c r="P825" s="1">
        <v>48.956313324522966</v>
      </c>
      <c r="Q825" s="1">
        <v>48.221430392952357</v>
      </c>
      <c r="R825" s="1">
        <v>45.307385038709079</v>
      </c>
      <c r="S825" s="1">
        <v>47.473834235601075</v>
      </c>
      <c r="T825" s="1">
        <v>47.267731977483201</v>
      </c>
      <c r="U825" s="1">
        <v>43.854142041470496</v>
      </c>
      <c r="V825" s="1">
        <v>45.942128857726495</v>
      </c>
      <c r="W825" s="1">
        <v>51.67020015068627</v>
      </c>
      <c r="X825" s="1">
        <v>52.530173660585156</v>
      </c>
      <c r="Y825" s="1">
        <v>52.856801764601343</v>
      </c>
    </row>
    <row r="826" spans="1:25" x14ac:dyDescent="0.25">
      <c r="A826" s="1" t="s">
        <v>112</v>
      </c>
      <c r="B826" s="1" t="s">
        <v>14</v>
      </c>
      <c r="C826" s="1"/>
      <c r="D826" s="1" t="s">
        <v>15</v>
      </c>
      <c r="E826" s="1"/>
      <c r="F826" s="1"/>
      <c r="G826" s="1"/>
      <c r="H826" s="1"/>
      <c r="I826" s="1"/>
      <c r="J826" s="1"/>
      <c r="K826" s="1"/>
      <c r="L826" s="1"/>
      <c r="M826" s="1"/>
      <c r="N826" s="1">
        <v>91.051263524754418</v>
      </c>
      <c r="O826" s="1">
        <v>90.814690273798902</v>
      </c>
      <c r="P826" s="1">
        <v>97.058994690593778</v>
      </c>
      <c r="Q826" s="1">
        <v>101.54906456473861</v>
      </c>
      <c r="R826" s="1">
        <v>97.005479899263136</v>
      </c>
      <c r="S826" s="1">
        <v>102.68488442927256</v>
      </c>
      <c r="T826" s="1">
        <v>104.76898492827311</v>
      </c>
      <c r="U826" s="1">
        <v>97.971915589836058</v>
      </c>
      <c r="V826" s="1">
        <v>98.287505106829357</v>
      </c>
      <c r="W826" s="1">
        <v>108.73507059324531</v>
      </c>
      <c r="X826" s="1">
        <v>105.80799845730263</v>
      </c>
      <c r="Y826" s="1">
        <v>109.68290281102665</v>
      </c>
    </row>
    <row r="827" spans="1:25" x14ac:dyDescent="0.25">
      <c r="A827" s="1" t="s">
        <v>112</v>
      </c>
      <c r="B827" s="1" t="s">
        <v>16</v>
      </c>
      <c r="C827" s="1"/>
      <c r="D827" s="1" t="s">
        <v>17</v>
      </c>
      <c r="E827" s="1"/>
      <c r="F827" s="1"/>
      <c r="G827" s="1"/>
      <c r="H827" s="1"/>
      <c r="I827" s="1"/>
      <c r="J827" s="1"/>
      <c r="K827" s="1"/>
      <c r="L827" s="1"/>
      <c r="M827" s="1"/>
      <c r="N827" s="1">
        <v>67.267857533181953</v>
      </c>
      <c r="O827" s="1">
        <v>70.940440520358791</v>
      </c>
      <c r="P827" s="1">
        <v>78.48469198488327</v>
      </c>
      <c r="Q827" s="1">
        <v>78.829505042309037</v>
      </c>
      <c r="R827" s="1">
        <v>75.887135062027795</v>
      </c>
      <c r="S827" s="1">
        <v>78.341281335126396</v>
      </c>
      <c r="T827" s="1">
        <v>81.563283094243673</v>
      </c>
      <c r="U827" s="1">
        <v>77.473942368693443</v>
      </c>
      <c r="V827" s="1">
        <v>79.070366035444167</v>
      </c>
      <c r="W827" s="1">
        <v>84.294729256068393</v>
      </c>
      <c r="X827" s="1">
        <v>80.66182788211222</v>
      </c>
      <c r="Y827" s="1">
        <v>84.660295424371981</v>
      </c>
    </row>
    <row r="828" spans="1:25" x14ac:dyDescent="0.25">
      <c r="A828" s="1" t="s">
        <v>112</v>
      </c>
      <c r="B828" s="1" t="s">
        <v>18</v>
      </c>
      <c r="C828" s="1"/>
      <c r="D828" s="1" t="s">
        <v>19</v>
      </c>
      <c r="E828" s="1"/>
      <c r="F828" s="1"/>
      <c r="G828" s="1"/>
      <c r="H828" s="1"/>
      <c r="I828" s="1"/>
      <c r="J828" s="1"/>
      <c r="K828" s="1"/>
      <c r="L828" s="1"/>
      <c r="M828" s="1"/>
      <c r="N828" s="1">
        <v>42.463449773563916</v>
      </c>
      <c r="O828" s="1">
        <v>51.867424759540796</v>
      </c>
      <c r="P828" s="1">
        <v>49.022747057381068</v>
      </c>
      <c r="Q828" s="1">
        <v>51.467914373828386</v>
      </c>
      <c r="R828" s="1">
        <v>48.867770128703981</v>
      </c>
      <c r="S828" s="1">
        <v>55.939008955223876</v>
      </c>
      <c r="T828" s="1">
        <v>57.847108208955227</v>
      </c>
      <c r="U828" s="1">
        <v>65.738751345532833</v>
      </c>
      <c r="V828" s="1">
        <v>60.608077373974211</v>
      </c>
      <c r="W828" s="1">
        <v>58.69662968017564</v>
      </c>
      <c r="X828" s="1">
        <v>66.081505631298157</v>
      </c>
      <c r="Y828" s="1">
        <v>62.334021669482141</v>
      </c>
    </row>
    <row r="829" spans="1:25" x14ac:dyDescent="0.25">
      <c r="A829" s="1" t="s">
        <v>112</v>
      </c>
      <c r="B829" s="1" t="s">
        <v>20</v>
      </c>
      <c r="C829" s="1"/>
      <c r="D829" s="1" t="s">
        <v>21</v>
      </c>
      <c r="E829" s="1">
        <v>545.6</v>
      </c>
      <c r="F829" s="1">
        <v>561.70000000000005</v>
      </c>
      <c r="G829" s="1">
        <v>564.20000000000005</v>
      </c>
      <c r="H829" s="1">
        <v>563.6</v>
      </c>
      <c r="I829" s="1">
        <v>568.70000000000005</v>
      </c>
      <c r="J829" s="1">
        <v>569.6</v>
      </c>
      <c r="K829" s="1">
        <v>623.59999999999991</v>
      </c>
      <c r="L829" s="1">
        <v>617</v>
      </c>
      <c r="M829" s="1">
        <v>633.9</v>
      </c>
      <c r="N829" s="1">
        <v>622.86344977356396</v>
      </c>
      <c r="O829" s="1">
        <v>615.56742475954081</v>
      </c>
      <c r="P829" s="1">
        <v>625.32274705738109</v>
      </c>
      <c r="Q829" s="1">
        <v>646.26791437382849</v>
      </c>
      <c r="R829" s="1">
        <v>643.96777012870405</v>
      </c>
      <c r="S829" s="1">
        <v>647.03900895522395</v>
      </c>
      <c r="T829" s="1">
        <v>628.44710820895511</v>
      </c>
      <c r="U829" s="1">
        <v>674.1387513455328</v>
      </c>
      <c r="V829" s="1">
        <v>681.90807737397427</v>
      </c>
      <c r="W829" s="1">
        <v>703.19662968017565</v>
      </c>
      <c r="X829" s="1">
        <v>735.28150563129816</v>
      </c>
      <c r="Y829" s="1">
        <v>728.03402166948217</v>
      </c>
    </row>
    <row r="830" spans="1:25" x14ac:dyDescent="0.25">
      <c r="A830" s="1" t="s">
        <v>113</v>
      </c>
      <c r="B830" s="1" t="s">
        <v>4</v>
      </c>
      <c r="C830" s="1"/>
      <c r="D830" s="1" t="s">
        <v>5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>
        <v>0.01</v>
      </c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5">
      <c r="A831" s="1" t="s">
        <v>113</v>
      </c>
      <c r="B831" s="1" t="s">
        <v>6</v>
      </c>
      <c r="C831" s="1"/>
      <c r="D831" s="1" t="s">
        <v>7</v>
      </c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>
        <v>41.587364712556173</v>
      </c>
      <c r="Q831" s="1">
        <v>41.183424261395828</v>
      </c>
      <c r="R831" s="1">
        <v>53.102207740391016</v>
      </c>
      <c r="S831" s="1">
        <v>47.138379229648386</v>
      </c>
      <c r="T831" s="1">
        <v>49.399722461619369</v>
      </c>
      <c r="U831" s="1">
        <v>53.796531775393895</v>
      </c>
      <c r="V831" s="1">
        <v>44.343908358411802</v>
      </c>
      <c r="W831" s="1">
        <v>46.218290189794729</v>
      </c>
      <c r="X831" s="1">
        <v>48.985767557489126</v>
      </c>
      <c r="Y831" s="1">
        <v>47.438789370914343</v>
      </c>
    </row>
    <row r="832" spans="1:25" x14ac:dyDescent="0.25">
      <c r="A832" s="1" t="s">
        <v>113</v>
      </c>
      <c r="B832" s="1" t="s">
        <v>8</v>
      </c>
      <c r="C832" s="1"/>
      <c r="D832" s="1" t="s">
        <v>9</v>
      </c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>
        <v>249.77205278636151</v>
      </c>
      <c r="Q832" s="1">
        <v>263.69236204275109</v>
      </c>
      <c r="R832" s="1">
        <v>259.72976459635589</v>
      </c>
      <c r="S832" s="1">
        <v>260.05441178635033</v>
      </c>
      <c r="T832" s="1">
        <v>265.07732073211702</v>
      </c>
      <c r="U832" s="1">
        <v>259.92290485237186</v>
      </c>
      <c r="V832" s="1">
        <v>295.2573924861664</v>
      </c>
      <c r="W832" s="1">
        <v>288.16272204878857</v>
      </c>
      <c r="X832" s="1">
        <v>286.62939714108143</v>
      </c>
      <c r="Y832" s="1">
        <v>296.10016554885817</v>
      </c>
    </row>
    <row r="833" spans="1:25" x14ac:dyDescent="0.25">
      <c r="A833" s="1" t="s">
        <v>113</v>
      </c>
      <c r="B833" s="1" t="s">
        <v>10</v>
      </c>
      <c r="C833" s="1"/>
      <c r="D833" s="1" t="s">
        <v>11</v>
      </c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>
        <v>14.940582501082298</v>
      </c>
      <c r="Q833" s="1">
        <v>15.024213695853083</v>
      </c>
      <c r="R833" s="1">
        <v>19.568027663253094</v>
      </c>
      <c r="S833" s="1">
        <v>18.007208984001299</v>
      </c>
      <c r="T833" s="1">
        <v>19.822956806263605</v>
      </c>
      <c r="U833" s="1">
        <v>21.880563372234207</v>
      </c>
      <c r="V833" s="1">
        <v>18.398699155421802</v>
      </c>
      <c r="W833" s="1">
        <v>19.418987761416691</v>
      </c>
      <c r="X833" s="1">
        <v>20.684835301429459</v>
      </c>
      <c r="Y833" s="1">
        <v>20.861045080227523</v>
      </c>
    </row>
    <row r="834" spans="1:25" x14ac:dyDescent="0.25">
      <c r="A834" s="1" t="s">
        <v>113</v>
      </c>
      <c r="B834" s="1" t="s">
        <v>12</v>
      </c>
      <c r="C834" s="1"/>
      <c r="D834" s="1" t="s">
        <v>13</v>
      </c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>
        <v>24.489060072801468</v>
      </c>
      <c r="Q834" s="1">
        <v>22.697401182334527</v>
      </c>
      <c r="R834" s="1">
        <v>25.519145835276564</v>
      </c>
      <c r="S834" s="1">
        <v>24.578357068147074</v>
      </c>
      <c r="T834" s="1">
        <v>26.001299482476849</v>
      </c>
      <c r="U834" s="1">
        <v>26.036522087548828</v>
      </c>
      <c r="V834" s="1">
        <v>29.133029315960908</v>
      </c>
      <c r="W834" s="1">
        <v>26.56359288498706</v>
      </c>
      <c r="X834" s="1">
        <v>31.584041652828812</v>
      </c>
      <c r="Y834" s="1">
        <v>30.384108134101339</v>
      </c>
    </row>
    <row r="835" spans="1:25" x14ac:dyDescent="0.25">
      <c r="A835" s="1" t="s">
        <v>113</v>
      </c>
      <c r="B835" s="1" t="s">
        <v>14</v>
      </c>
      <c r="C835" s="1"/>
      <c r="D835" s="1" t="s">
        <v>15</v>
      </c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>
        <v>48.551114047900583</v>
      </c>
      <c r="Q835" s="1">
        <v>47.798247362930333</v>
      </c>
      <c r="R835" s="1">
        <v>54.63782529614776</v>
      </c>
      <c r="S835" s="1">
        <v>53.162458765789687</v>
      </c>
      <c r="T835" s="1">
        <v>57.631911657889958</v>
      </c>
      <c r="U835" s="1">
        <v>58.166636615579812</v>
      </c>
      <c r="V835" s="1">
        <v>62.326514657980454</v>
      </c>
      <c r="W835" s="1">
        <v>55.900579814590358</v>
      </c>
      <c r="X835" s="1">
        <v>63.617612461566473</v>
      </c>
      <c r="Y835" s="1">
        <v>63.049921073814268</v>
      </c>
    </row>
    <row r="836" spans="1:25" x14ac:dyDescent="0.25">
      <c r="A836" s="1" t="s">
        <v>113</v>
      </c>
      <c r="B836" s="1" t="s">
        <v>16</v>
      </c>
      <c r="C836" s="1"/>
      <c r="D836" s="1" t="s">
        <v>17</v>
      </c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>
        <v>39.259825879297956</v>
      </c>
      <c r="Q836" s="1">
        <v>37.104351454735131</v>
      </c>
      <c r="R836" s="1">
        <v>42.743028868575699</v>
      </c>
      <c r="S836" s="1">
        <v>40.559184166063247</v>
      </c>
      <c r="T836" s="1">
        <v>44.866788859633189</v>
      </c>
      <c r="U836" s="1">
        <v>45.996841296871338</v>
      </c>
      <c r="V836" s="1">
        <v>50.140456026058629</v>
      </c>
      <c r="W836" s="1">
        <v>43.335827300422572</v>
      </c>
      <c r="X836" s="1">
        <v>48.498345885604706</v>
      </c>
      <c r="Y836" s="1">
        <v>48.66597079208438</v>
      </c>
    </row>
    <row r="837" spans="1:25" x14ac:dyDescent="0.25">
      <c r="A837" s="1" t="s">
        <v>113</v>
      </c>
      <c r="B837" s="1" t="s">
        <v>18</v>
      </c>
      <c r="C837" s="1"/>
      <c r="D837" s="1" t="s">
        <v>19</v>
      </c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>
        <v>42.581510544384507</v>
      </c>
      <c r="Q837" s="1">
        <v>46.638749470883475</v>
      </c>
      <c r="R837" s="1">
        <v>40.969320562705775</v>
      </c>
      <c r="S837" s="1">
        <v>50.233922388059696</v>
      </c>
      <c r="T837" s="1">
        <v>55.243216534514929</v>
      </c>
      <c r="U837" s="1">
        <v>50.627152125214558</v>
      </c>
      <c r="V837" s="1">
        <v>52.545216881594371</v>
      </c>
      <c r="W837" s="1">
        <v>38.449908028244231</v>
      </c>
      <c r="X837" s="1">
        <v>48.314582098399526</v>
      </c>
      <c r="Y837" s="1">
        <v>62.040502126172306</v>
      </c>
    </row>
    <row r="838" spans="1:25" x14ac:dyDescent="0.25">
      <c r="A838" s="1" t="s">
        <v>113</v>
      </c>
      <c r="B838" s="1" t="s">
        <v>20</v>
      </c>
      <c r="C838" s="1"/>
      <c r="D838" s="1" t="s">
        <v>21</v>
      </c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>
        <v>461.18151054438454</v>
      </c>
      <c r="Q838" s="1">
        <v>474.13874947088345</v>
      </c>
      <c r="R838" s="1">
        <v>496.26932056270579</v>
      </c>
      <c r="S838" s="1">
        <v>493.73392238805963</v>
      </c>
      <c r="T838" s="1">
        <v>518.04321653451484</v>
      </c>
      <c r="U838" s="1">
        <v>516.42715212521443</v>
      </c>
      <c r="V838" s="1">
        <v>552.14521688159437</v>
      </c>
      <c r="W838" s="1">
        <v>518.0499080282442</v>
      </c>
      <c r="X838" s="1">
        <v>548.31458209839957</v>
      </c>
      <c r="Y838" s="1">
        <v>568.54050212617233</v>
      </c>
    </row>
    <row r="839" spans="1:25" x14ac:dyDescent="0.25">
      <c r="A839" s="1" t="s">
        <v>114</v>
      </c>
      <c r="B839" s="1" t="s">
        <v>4</v>
      </c>
      <c r="C839" s="1"/>
      <c r="D839" s="1" t="s">
        <v>5</v>
      </c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>
        <v>0.01</v>
      </c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5">
      <c r="A840" s="1" t="s">
        <v>114</v>
      </c>
      <c r="B840" s="1" t="s">
        <v>6</v>
      </c>
      <c r="C840" s="1"/>
      <c r="D840" s="1" t="s">
        <v>7</v>
      </c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>
        <v>125.45908907698511</v>
      </c>
      <c r="Q840" s="1">
        <v>121.74958709715888</v>
      </c>
      <c r="R840" s="1">
        <v>109.74456266347477</v>
      </c>
      <c r="S840" s="1">
        <v>119.41342743181785</v>
      </c>
      <c r="T840" s="1">
        <v>134.18185483281965</v>
      </c>
      <c r="U840" s="1">
        <v>137.17556387218423</v>
      </c>
      <c r="V840" s="1">
        <v>140.42237646830404</v>
      </c>
      <c r="W840" s="1">
        <v>138.09735199049641</v>
      </c>
      <c r="X840" s="1">
        <v>141.09008079552518</v>
      </c>
      <c r="Y840" s="1">
        <v>142.58994821292131</v>
      </c>
    </row>
    <row r="841" spans="1:25" x14ac:dyDescent="0.25">
      <c r="A841" s="1" t="s">
        <v>114</v>
      </c>
      <c r="B841" s="1" t="s">
        <v>8</v>
      </c>
      <c r="C841" s="1"/>
      <c r="D841" s="1" t="s">
        <v>9</v>
      </c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>
        <v>409.86876259572756</v>
      </c>
      <c r="Q841" s="1">
        <v>400.7346838386548</v>
      </c>
      <c r="R841" s="1">
        <v>444.1148468324688</v>
      </c>
      <c r="S841" s="1">
        <v>443.4697614176589</v>
      </c>
      <c r="T841" s="1">
        <v>457.17409544398839</v>
      </c>
      <c r="U841" s="1">
        <v>503.7312740154556</v>
      </c>
      <c r="V841" s="1">
        <v>493.31507620619351</v>
      </c>
      <c r="W841" s="1">
        <v>531.17993065723681</v>
      </c>
      <c r="X841" s="1">
        <v>542.13291899730677</v>
      </c>
      <c r="Y841" s="1">
        <v>546.2066106347454</v>
      </c>
    </row>
    <row r="842" spans="1:25" x14ac:dyDescent="0.25">
      <c r="A842" s="1" t="s">
        <v>114</v>
      </c>
      <c r="B842" s="1" t="s">
        <v>10</v>
      </c>
      <c r="C842" s="1"/>
      <c r="D842" s="1" t="s">
        <v>11</v>
      </c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>
        <v>45.072148327287387</v>
      </c>
      <c r="Q842" s="1">
        <v>44.415729064186259</v>
      </c>
      <c r="R842" s="1">
        <v>40.440590504056395</v>
      </c>
      <c r="S842" s="1">
        <v>45.61681115052324</v>
      </c>
      <c r="T842" s="1">
        <v>53.844049723191986</v>
      </c>
      <c r="U842" s="1">
        <v>55.793162112360193</v>
      </c>
      <c r="V842" s="1">
        <v>58.262547325502375</v>
      </c>
      <c r="W842" s="1">
        <v>58.022717352266753</v>
      </c>
      <c r="X842" s="1">
        <v>59.577000207168012</v>
      </c>
      <c r="Y842" s="1">
        <v>62.703441152333255</v>
      </c>
    </row>
    <row r="843" spans="1:25" x14ac:dyDescent="0.25">
      <c r="A843" s="1" t="s">
        <v>114</v>
      </c>
      <c r="B843" s="1" t="s">
        <v>12</v>
      </c>
      <c r="C843" s="1"/>
      <c r="D843" s="1" t="s">
        <v>13</v>
      </c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>
        <v>58.027950893788699</v>
      </c>
      <c r="Q843" s="1">
        <v>57.081010780108961</v>
      </c>
      <c r="R843" s="1">
        <v>57.267538009514048</v>
      </c>
      <c r="S843" s="1">
        <v>63.471581439720474</v>
      </c>
      <c r="T843" s="1">
        <v>62.807808244053021</v>
      </c>
      <c r="U843" s="1">
        <v>59.43206117065678</v>
      </c>
      <c r="V843" s="1">
        <v>67.853623364434384</v>
      </c>
      <c r="W843" s="1">
        <v>69.597457988010618</v>
      </c>
      <c r="X843" s="1">
        <v>75.146721232443781</v>
      </c>
      <c r="Y843" s="1">
        <v>78.600972203347311</v>
      </c>
    </row>
    <row r="844" spans="1:25" x14ac:dyDescent="0.25">
      <c r="A844" s="1" t="s">
        <v>114</v>
      </c>
      <c r="B844" s="1" t="s">
        <v>14</v>
      </c>
      <c r="C844" s="1"/>
      <c r="D844" s="1" t="s">
        <v>15</v>
      </c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>
        <v>115.04409125686863</v>
      </c>
      <c r="Q844" s="1">
        <v>120.20637301495307</v>
      </c>
      <c r="R844" s="1">
        <v>122.61279264993939</v>
      </c>
      <c r="S844" s="1">
        <v>137.28766824132504</v>
      </c>
      <c r="T844" s="1">
        <v>139.21358271291083</v>
      </c>
      <c r="U844" s="1">
        <v>132.77361291974131</v>
      </c>
      <c r="V844" s="1">
        <v>145.16443880086126</v>
      </c>
      <c r="W844" s="1">
        <v>146.46129655714614</v>
      </c>
      <c r="X844" s="1">
        <v>151.36299026172287</v>
      </c>
      <c r="Y844" s="1">
        <v>163.10451081445552</v>
      </c>
    </row>
    <row r="845" spans="1:25" x14ac:dyDescent="0.25">
      <c r="A845" s="1" t="s">
        <v>114</v>
      </c>
      <c r="B845" s="1" t="s">
        <v>16</v>
      </c>
      <c r="C845" s="1"/>
      <c r="D845" s="1" t="s">
        <v>17</v>
      </c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>
        <v>93.027957849342727</v>
      </c>
      <c r="Q845" s="1">
        <v>93.312616204937996</v>
      </c>
      <c r="R845" s="1">
        <v>95.919669340546605</v>
      </c>
      <c r="S845" s="1">
        <v>104.74075031895454</v>
      </c>
      <c r="T845" s="1">
        <v>108.37860904303612</v>
      </c>
      <c r="U845" s="1">
        <v>104.99432590960187</v>
      </c>
      <c r="V845" s="1">
        <v>116.78193783470437</v>
      </c>
      <c r="W845" s="1">
        <v>113.54124545484326</v>
      </c>
      <c r="X845" s="1">
        <v>115.39028850583334</v>
      </c>
      <c r="Y845" s="1">
        <v>125.89451698219719</v>
      </c>
    </row>
    <row r="846" spans="1:25" x14ac:dyDescent="0.25">
      <c r="A846" s="1" t="s">
        <v>114</v>
      </c>
      <c r="B846" s="1" t="s">
        <v>18</v>
      </c>
      <c r="C846" s="1"/>
      <c r="D846" s="1" t="s">
        <v>19</v>
      </c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>
        <v>73.40471432074547</v>
      </c>
      <c r="Q846" s="1">
        <v>80.707316925681795</v>
      </c>
      <c r="R846" s="1">
        <v>75.004771026638721</v>
      </c>
      <c r="S846" s="1">
        <v>98.368829850746266</v>
      </c>
      <c r="T846" s="1">
        <v>104.66239214085822</v>
      </c>
      <c r="U846" s="1">
        <v>101.9268786547581</v>
      </c>
      <c r="V846" s="1">
        <v>86.849284876905045</v>
      </c>
      <c r="W846" s="1">
        <v>105.97861508336794</v>
      </c>
      <c r="X846" s="1">
        <v>110.38135743924126</v>
      </c>
      <c r="Y846" s="1">
        <v>106.05173297605872</v>
      </c>
    </row>
    <row r="847" spans="1:25" x14ac:dyDescent="0.25">
      <c r="A847" s="1" t="s">
        <v>114</v>
      </c>
      <c r="B847" s="1" t="s">
        <v>20</v>
      </c>
      <c r="C847" s="1"/>
      <c r="D847" s="1" t="s">
        <v>21</v>
      </c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>
        <v>919.90471432074571</v>
      </c>
      <c r="Q847" s="1">
        <v>918.20731692568177</v>
      </c>
      <c r="R847" s="1">
        <v>945.10477102663879</v>
      </c>
      <c r="S847" s="1">
        <v>1012.3688298507462</v>
      </c>
      <c r="T847" s="1">
        <v>1060.2623921408583</v>
      </c>
      <c r="U847" s="1">
        <v>1095.826878654758</v>
      </c>
      <c r="V847" s="1">
        <v>1108.6492848769051</v>
      </c>
      <c r="W847" s="1">
        <v>1162.878615083368</v>
      </c>
      <c r="X847" s="1">
        <v>1195.0813574392412</v>
      </c>
      <c r="Y847" s="1">
        <v>1225.1517329760588</v>
      </c>
    </row>
    <row r="848" spans="1:25" x14ac:dyDescent="0.25">
      <c r="A848" s="1" t="s">
        <v>115</v>
      </c>
      <c r="B848" s="1" t="s">
        <v>4</v>
      </c>
      <c r="C848" s="1"/>
      <c r="D848" s="1" t="s">
        <v>5</v>
      </c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>
        <v>0.01</v>
      </c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5">
      <c r="A849" s="1" t="s">
        <v>115</v>
      </c>
      <c r="B849" s="1" t="s">
        <v>6</v>
      </c>
      <c r="C849" s="1"/>
      <c r="D849" s="1" t="s">
        <v>7</v>
      </c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>
        <v>109.5443712959231</v>
      </c>
      <c r="Q849" s="1">
        <v>114.89536415943715</v>
      </c>
      <c r="R849" s="1">
        <v>106.66869707851222</v>
      </c>
      <c r="S849" s="1">
        <v>100.09068189511797</v>
      </c>
      <c r="T849" s="1">
        <v>107.27765816035877</v>
      </c>
      <c r="U849" s="1">
        <v>123.13925464596397</v>
      </c>
      <c r="V849" s="1">
        <v>117.1946149472312</v>
      </c>
      <c r="W849" s="1">
        <v>115.74085697709752</v>
      </c>
      <c r="X849" s="1">
        <v>107.87939092604103</v>
      </c>
      <c r="Y849" s="1">
        <v>100.13031666525171</v>
      </c>
    </row>
    <row r="850" spans="1:25" x14ac:dyDescent="0.25">
      <c r="A850" s="1" t="s">
        <v>115</v>
      </c>
      <c r="B850" s="1" t="s">
        <v>8</v>
      </c>
      <c r="C850" s="1"/>
      <c r="D850" s="1" t="s">
        <v>9</v>
      </c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>
        <v>230.70096585904724</v>
      </c>
      <c r="Q850" s="1">
        <v>222.28941060728019</v>
      </c>
      <c r="R850" s="1">
        <v>228.02416101431925</v>
      </c>
      <c r="S850" s="1">
        <v>238.27393844840526</v>
      </c>
      <c r="T850" s="1">
        <v>255.57431893542119</v>
      </c>
      <c r="U850" s="1">
        <v>274.07654520262258</v>
      </c>
      <c r="V850" s="1">
        <v>290.38025157058263</v>
      </c>
      <c r="W850" s="1">
        <v>296.32968754316659</v>
      </c>
      <c r="X850" s="1">
        <v>324.76722602030242</v>
      </c>
      <c r="Y850" s="1">
        <v>312.33771967060022</v>
      </c>
    </row>
    <row r="851" spans="1:25" x14ac:dyDescent="0.25">
      <c r="A851" s="1" t="s">
        <v>115</v>
      </c>
      <c r="B851" s="1" t="s">
        <v>10</v>
      </c>
      <c r="C851" s="1"/>
      <c r="D851" s="1" t="s">
        <v>11</v>
      </c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>
        <v>39.354662845029637</v>
      </c>
      <c r="Q851" s="1">
        <v>41.915225233282648</v>
      </c>
      <c r="R851" s="1">
        <v>39.307141907168514</v>
      </c>
      <c r="S851" s="1">
        <v>38.235379656476759</v>
      </c>
      <c r="T851" s="1">
        <v>43.048022904220048</v>
      </c>
      <c r="U851" s="1">
        <v>50.084200151413427</v>
      </c>
      <c r="V851" s="1">
        <v>48.625133482186193</v>
      </c>
      <c r="W851" s="1">
        <v>48.629455479735881</v>
      </c>
      <c r="X851" s="1">
        <v>45.553383053656518</v>
      </c>
      <c r="Y851" s="1">
        <v>44.031963664148059</v>
      </c>
    </row>
    <row r="852" spans="1:25" x14ac:dyDescent="0.25">
      <c r="A852" s="1" t="s">
        <v>115</v>
      </c>
      <c r="B852" s="1" t="s">
        <v>12</v>
      </c>
      <c r="C852" s="1"/>
      <c r="D852" s="1" t="s">
        <v>13</v>
      </c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>
        <v>49.828586167721596</v>
      </c>
      <c r="Q852" s="1">
        <v>46.997964529964065</v>
      </c>
      <c r="R852" s="1">
        <v>45.348913347635495</v>
      </c>
      <c r="S852" s="1">
        <v>47.743926071514778</v>
      </c>
      <c r="T852" s="1">
        <v>49.331648356637011</v>
      </c>
      <c r="U852" s="1">
        <v>48.153567731810746</v>
      </c>
      <c r="V852" s="1">
        <v>53.842611384088769</v>
      </c>
      <c r="W852" s="1">
        <v>57.603721295901984</v>
      </c>
      <c r="X852" s="1">
        <v>60.926209785415082</v>
      </c>
      <c r="Y852" s="1">
        <v>59.164551166121328</v>
      </c>
    </row>
    <row r="853" spans="1:25" x14ac:dyDescent="0.25">
      <c r="A853" s="1" t="s">
        <v>115</v>
      </c>
      <c r="B853" s="1" t="s">
        <v>14</v>
      </c>
      <c r="C853" s="1"/>
      <c r="D853" s="1" t="s">
        <v>15</v>
      </c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>
        <v>98.788330898889441</v>
      </c>
      <c r="Q853" s="1">
        <v>98.97257911208996</v>
      </c>
      <c r="R853" s="1">
        <v>97.094394179647438</v>
      </c>
      <c r="S853" s="1">
        <v>103.26908727285267</v>
      </c>
      <c r="T853" s="1">
        <v>109.34365807154532</v>
      </c>
      <c r="U853" s="1">
        <v>107.57700535354547</v>
      </c>
      <c r="V853" s="1">
        <v>115.18961077679015</v>
      </c>
      <c r="W853" s="1">
        <v>121.22160710190978</v>
      </c>
      <c r="X853" s="1">
        <v>122.7195697588464</v>
      </c>
      <c r="Y853" s="1">
        <v>122.77208417399302</v>
      </c>
    </row>
    <row r="854" spans="1:25" x14ac:dyDescent="0.25">
      <c r="A854" s="1" t="s">
        <v>115</v>
      </c>
      <c r="B854" s="1" t="s">
        <v>16</v>
      </c>
      <c r="C854" s="1"/>
      <c r="D854" s="1" t="s">
        <v>17</v>
      </c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>
        <v>79.883082933388991</v>
      </c>
      <c r="Q854" s="1">
        <v>76.829456357945986</v>
      </c>
      <c r="R854" s="1">
        <v>75.956692472717108</v>
      </c>
      <c r="S854" s="1">
        <v>78.786986655632589</v>
      </c>
      <c r="T854" s="1">
        <v>85.124693571817687</v>
      </c>
      <c r="U854" s="1">
        <v>85.06942691464377</v>
      </c>
      <c r="V854" s="1">
        <v>92.667777839121072</v>
      </c>
      <c r="W854" s="1">
        <v>93.974671602188224</v>
      </c>
      <c r="X854" s="1">
        <v>93.55422045573853</v>
      </c>
      <c r="Y854" s="1">
        <v>94.763364659885625</v>
      </c>
    </row>
    <row r="855" spans="1:25" x14ac:dyDescent="0.25">
      <c r="A855" s="1" t="s">
        <v>115</v>
      </c>
      <c r="B855" s="1" t="s">
        <v>18</v>
      </c>
      <c r="C855" s="1"/>
      <c r="D855" s="1" t="s">
        <v>19</v>
      </c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>
        <v>44.337208803334967</v>
      </c>
      <c r="Q855" s="1">
        <v>47.715819072383141</v>
      </c>
      <c r="R855" s="1">
        <v>54.466950014965576</v>
      </c>
      <c r="S855" s="1">
        <v>46.225988059701493</v>
      </c>
      <c r="T855" s="1">
        <v>49.946192863805969</v>
      </c>
      <c r="U855" s="1">
        <v>56.545023710470424</v>
      </c>
      <c r="V855" s="1">
        <v>60.153563892145371</v>
      </c>
      <c r="W855" s="1">
        <v>62.387183290808757</v>
      </c>
      <c r="X855" s="1">
        <v>54.21321873147599</v>
      </c>
      <c r="Y855" s="1">
        <v>75.245639890487567</v>
      </c>
    </row>
    <row r="856" spans="1:25" x14ac:dyDescent="0.25">
      <c r="A856" s="1" t="s">
        <v>115</v>
      </c>
      <c r="B856" s="1" t="s">
        <v>20</v>
      </c>
      <c r="C856" s="1"/>
      <c r="D856" s="1" t="s">
        <v>21</v>
      </c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>
        <v>652.43720880333501</v>
      </c>
      <c r="Q856" s="1">
        <v>649.61581907238315</v>
      </c>
      <c r="R856" s="1">
        <v>646.8669500149656</v>
      </c>
      <c r="S856" s="1">
        <v>652.62598805970163</v>
      </c>
      <c r="T856" s="1">
        <v>699.64619286380605</v>
      </c>
      <c r="U856" s="1">
        <v>744.64502371047058</v>
      </c>
      <c r="V856" s="1">
        <v>778.05356389214535</v>
      </c>
      <c r="W856" s="1">
        <v>795.88718329080859</v>
      </c>
      <c r="X856" s="1">
        <v>809.61321873147597</v>
      </c>
      <c r="Y856" s="1">
        <v>808.44563989048754</v>
      </c>
    </row>
    <row r="857" spans="1:25" x14ac:dyDescent="0.25">
      <c r="A857" s="1" t="s">
        <v>116</v>
      </c>
      <c r="B857" s="1" t="s">
        <v>4</v>
      </c>
      <c r="C857" s="1"/>
      <c r="D857" s="1" t="s">
        <v>5</v>
      </c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>
        <v>0.01</v>
      </c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5">
      <c r="A858" s="1" t="s">
        <v>116</v>
      </c>
      <c r="B858" s="1" t="s">
        <v>6</v>
      </c>
      <c r="C858" s="1"/>
      <c r="D858" s="1" t="s">
        <v>7</v>
      </c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>
        <v>72.545556600534439</v>
      </c>
      <c r="Q858" s="1">
        <v>61.339486629102943</v>
      </c>
      <c r="R858" s="1">
        <v>62.329804495278637</v>
      </c>
      <c r="S858" s="1">
        <v>71.990051955315494</v>
      </c>
      <c r="T858" s="1">
        <v>72.403941045005041</v>
      </c>
      <c r="U858" s="1">
        <v>63.023587641235885</v>
      </c>
      <c r="V858" s="1">
        <v>77.351779993620582</v>
      </c>
      <c r="W858" s="1">
        <v>72.421663397519126</v>
      </c>
      <c r="X858" s="1">
        <v>63.044959602237419</v>
      </c>
      <c r="Y858" s="1">
        <v>65.166779862467095</v>
      </c>
    </row>
    <row r="859" spans="1:25" x14ac:dyDescent="0.25">
      <c r="A859" s="1" t="s">
        <v>116</v>
      </c>
      <c r="B859" s="1" t="s">
        <v>8</v>
      </c>
      <c r="C859" s="1"/>
      <c r="D859" s="1" t="s">
        <v>9</v>
      </c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>
        <v>195.19189096391835</v>
      </c>
      <c r="Q859" s="1">
        <v>199.38312315535282</v>
      </c>
      <c r="R859" s="1">
        <v>205.90182205080464</v>
      </c>
      <c r="S859" s="1">
        <v>214.10921654916621</v>
      </c>
      <c r="T859" s="1">
        <v>225.84204560393812</v>
      </c>
      <c r="U859" s="1">
        <v>229.64294570542947</v>
      </c>
      <c r="V859" s="1">
        <v>230.75424854729778</v>
      </c>
      <c r="W859" s="1">
        <v>235.14979003784845</v>
      </c>
      <c r="X859" s="1">
        <v>241.93354050134658</v>
      </c>
      <c r="Y859" s="1">
        <v>259.17635198234143</v>
      </c>
    </row>
    <row r="860" spans="1:25" x14ac:dyDescent="0.25">
      <c r="A860" s="1" t="s">
        <v>116</v>
      </c>
      <c r="B860" s="1" t="s">
        <v>10</v>
      </c>
      <c r="C860" s="1"/>
      <c r="D860" s="1" t="s">
        <v>11</v>
      </c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>
        <v>26.062552435547197</v>
      </c>
      <c r="Q860" s="1">
        <v>22.377390215544221</v>
      </c>
      <c r="R860" s="1">
        <v>22.968373453916747</v>
      </c>
      <c r="S860" s="1">
        <v>27.500731495518306</v>
      </c>
      <c r="T860" s="1">
        <v>29.054013351056838</v>
      </c>
      <c r="U860" s="1">
        <v>25.633466653334668</v>
      </c>
      <c r="V860" s="1">
        <v>32.093971459081637</v>
      </c>
      <c r="W860" s="1">
        <v>30.428546564632427</v>
      </c>
      <c r="X860" s="1">
        <v>26.621499896415994</v>
      </c>
      <c r="Y860" s="1">
        <v>28.656868155191443</v>
      </c>
    </row>
    <row r="861" spans="1:25" x14ac:dyDescent="0.25">
      <c r="A861" s="1" t="s">
        <v>116</v>
      </c>
      <c r="B861" s="1" t="s">
        <v>12</v>
      </c>
      <c r="C861" s="1"/>
      <c r="D861" s="1" t="s">
        <v>13</v>
      </c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>
        <v>38.90336880665879</v>
      </c>
      <c r="Q861" s="1">
        <v>37.674310884432593</v>
      </c>
      <c r="R861" s="1">
        <v>37.458534651618329</v>
      </c>
      <c r="S861" s="1">
        <v>43.401680401825224</v>
      </c>
      <c r="T861" s="1">
        <v>36.300646903940439</v>
      </c>
      <c r="U861" s="1">
        <v>34.855344084944406</v>
      </c>
      <c r="V861" s="1">
        <v>37.671311212940978</v>
      </c>
      <c r="W861" s="1">
        <v>39.29638025354604</v>
      </c>
      <c r="X861" s="1">
        <v>42.309867906538251</v>
      </c>
      <c r="Y861" s="1">
        <v>41.887732466364902</v>
      </c>
    </row>
    <row r="862" spans="1:25" x14ac:dyDescent="0.25">
      <c r="A862" s="1" t="s">
        <v>116</v>
      </c>
      <c r="B862" s="1" t="s">
        <v>14</v>
      </c>
      <c r="C862" s="1"/>
      <c r="D862" s="1" t="s">
        <v>15</v>
      </c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>
        <v>77.128394889986325</v>
      </c>
      <c r="Q862" s="1">
        <v>79.337983076388085</v>
      </c>
      <c r="R862" s="1">
        <v>80.20068090663186</v>
      </c>
      <c r="S862" s="1">
        <v>93.876903095295575</v>
      </c>
      <c r="T862" s="1">
        <v>80.460427637552215</v>
      </c>
      <c r="U862" s="1">
        <v>77.868239340211687</v>
      </c>
      <c r="V862" s="1">
        <v>80.593113233589136</v>
      </c>
      <c r="W862" s="1">
        <v>82.695531824286689</v>
      </c>
      <c r="X862" s="1">
        <v>85.221923443643334</v>
      </c>
      <c r="Y862" s="1">
        <v>86.92103827135972</v>
      </c>
    </row>
    <row r="863" spans="1:25" x14ac:dyDescent="0.25">
      <c r="A863" s="1" t="s">
        <v>116</v>
      </c>
      <c r="B863" s="1" t="s">
        <v>16</v>
      </c>
      <c r="C863" s="1"/>
      <c r="D863" s="1" t="s">
        <v>17</v>
      </c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>
        <v>62.368236303354905</v>
      </c>
      <c r="Q863" s="1">
        <v>61.587706039179324</v>
      </c>
      <c r="R863" s="1">
        <v>62.740784441749845</v>
      </c>
      <c r="S863" s="1">
        <v>71.621416502879228</v>
      </c>
      <c r="T863" s="1">
        <v>62.638925458507352</v>
      </c>
      <c r="U863" s="1">
        <v>61.576416574843897</v>
      </c>
      <c r="V863" s="1">
        <v>64.83557555346988</v>
      </c>
      <c r="W863" s="1">
        <v>64.108087922167257</v>
      </c>
      <c r="X863" s="1">
        <v>64.968208649818422</v>
      </c>
      <c r="Y863" s="1">
        <v>67.091229262275377</v>
      </c>
    </row>
    <row r="864" spans="1:25" x14ac:dyDescent="0.25">
      <c r="A864" s="1" t="s">
        <v>116</v>
      </c>
      <c r="B864" s="1" t="s">
        <v>18</v>
      </c>
      <c r="C864" s="1"/>
      <c r="D864" s="1" t="s">
        <v>19</v>
      </c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>
        <v>38.884851642962232</v>
      </c>
      <c r="Q864" s="1">
        <v>37.50247324182137</v>
      </c>
      <c r="R864" s="1">
        <v>41.331104459742591</v>
      </c>
      <c r="S864" s="1">
        <v>39.462501492537314</v>
      </c>
      <c r="T864" s="1">
        <v>40.028906250000006</v>
      </c>
      <c r="U864" s="1">
        <v>42.616646786722136</v>
      </c>
      <c r="V864" s="1">
        <v>39.292602579132478</v>
      </c>
      <c r="W864" s="1">
        <v>49.733961312525963</v>
      </c>
      <c r="X864" s="1">
        <v>50.61896858328393</v>
      </c>
      <c r="Y864" s="1">
        <v>51.775627657715383</v>
      </c>
    </row>
    <row r="865" spans="1:25" x14ac:dyDescent="0.25">
      <c r="A865" s="1" t="s">
        <v>116</v>
      </c>
      <c r="B865" s="1" t="s">
        <v>20</v>
      </c>
      <c r="C865" s="1"/>
      <c r="D865" s="1" t="s">
        <v>21</v>
      </c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>
        <v>511.08485164296229</v>
      </c>
      <c r="Q865" s="1">
        <v>499.20247324182128</v>
      </c>
      <c r="R865" s="1">
        <v>512.93110445974264</v>
      </c>
      <c r="S865" s="1">
        <v>561.96250149253729</v>
      </c>
      <c r="T865" s="1">
        <v>546.72890625000002</v>
      </c>
      <c r="U865" s="1">
        <v>535.21664678672221</v>
      </c>
      <c r="V865" s="1">
        <v>562.5926025791324</v>
      </c>
      <c r="W865" s="1">
        <v>573.83396131252584</v>
      </c>
      <c r="X865" s="1">
        <v>574.71896858328398</v>
      </c>
      <c r="Y865" s="1">
        <v>600.67562765771538</v>
      </c>
    </row>
    <row r="866" spans="1:25" x14ac:dyDescent="0.25">
      <c r="A866" s="1" t="s">
        <v>117</v>
      </c>
      <c r="B866" s="1" t="s">
        <v>4</v>
      </c>
      <c r="C866" s="1"/>
      <c r="D866" s="1" t="s">
        <v>5</v>
      </c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>
        <v>0.01</v>
      </c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5">
      <c r="A867" s="1" t="s">
        <v>117</v>
      </c>
      <c r="B867" s="1" t="s">
        <v>6</v>
      </c>
      <c r="C867" s="1"/>
      <c r="D867" s="1" t="s">
        <v>7</v>
      </c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>
        <v>131.55779479600523</v>
      </c>
      <c r="Q867" s="1">
        <v>125.64139164654325</v>
      </c>
      <c r="R867" s="1">
        <v>128.43189697211511</v>
      </c>
      <c r="S867" s="1">
        <v>130.01528781478592</v>
      </c>
      <c r="T867" s="1">
        <v>140.06008267722288</v>
      </c>
      <c r="U867" s="1">
        <v>126.99784164440699</v>
      </c>
      <c r="V867" s="1">
        <v>131.92034892590178</v>
      </c>
      <c r="W867" s="1">
        <v>145.12208608448211</v>
      </c>
      <c r="X867" s="1">
        <v>135.9977750155376</v>
      </c>
      <c r="Y867" s="1">
        <v>115.50551829527124</v>
      </c>
    </row>
    <row r="868" spans="1:25" x14ac:dyDescent="0.25">
      <c r="A868" s="1" t="s">
        <v>117</v>
      </c>
      <c r="B868" s="1" t="s">
        <v>8</v>
      </c>
      <c r="C868" s="1"/>
      <c r="D868" s="1" t="s">
        <v>9</v>
      </c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>
        <v>309.77904966635316</v>
      </c>
      <c r="Q868" s="1">
        <v>312.52310169036764</v>
      </c>
      <c r="R868" s="1">
        <v>323.64127765217006</v>
      </c>
      <c r="S868" s="1">
        <v>315.61791207335563</v>
      </c>
      <c r="T868" s="1">
        <v>341.33707182401145</v>
      </c>
      <c r="U868" s="1">
        <v>338.2485622866285</v>
      </c>
      <c r="V868" s="1">
        <v>345.24467388741732</v>
      </c>
      <c r="W868" s="1">
        <v>341.90369782026141</v>
      </c>
      <c r="X868" s="1">
        <v>380.97551274083281</v>
      </c>
      <c r="Y868" s="1">
        <v>364.10132580581262</v>
      </c>
    </row>
    <row r="869" spans="1:25" x14ac:dyDescent="0.25">
      <c r="A869" s="1" t="s">
        <v>117</v>
      </c>
      <c r="B869" s="1" t="s">
        <v>10</v>
      </c>
      <c r="C869" s="1"/>
      <c r="D869" s="1" t="s">
        <v>11</v>
      </c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>
        <v>47.263155537641637</v>
      </c>
      <c r="Q869" s="1">
        <v>45.835506663089163</v>
      </c>
      <c r="R869" s="1">
        <v>47.326825375714861</v>
      </c>
      <c r="S869" s="1">
        <v>49.666800111858471</v>
      </c>
      <c r="T869" s="1">
        <v>56.20284549876569</v>
      </c>
      <c r="U869" s="1">
        <v>51.653596068964532</v>
      </c>
      <c r="V869" s="1">
        <v>54.734977186680908</v>
      </c>
      <c r="W869" s="1">
        <v>60.974216095256509</v>
      </c>
      <c r="X869" s="1">
        <v>57.426712243629581</v>
      </c>
      <c r="Y869" s="1">
        <v>50.793155898916147</v>
      </c>
    </row>
    <row r="870" spans="1:25" x14ac:dyDescent="0.25">
      <c r="A870" s="1" t="s">
        <v>117</v>
      </c>
      <c r="B870" s="1" t="s">
        <v>12</v>
      </c>
      <c r="C870" s="1"/>
      <c r="D870" s="1" t="s">
        <v>13</v>
      </c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>
        <v>47.647904059725029</v>
      </c>
      <c r="Q870" s="1">
        <v>49.023011475599858</v>
      </c>
      <c r="R870" s="1">
        <v>49.107225305475247</v>
      </c>
      <c r="S870" s="1">
        <v>49.655345217980994</v>
      </c>
      <c r="T870" s="1">
        <v>47.834297258035228</v>
      </c>
      <c r="U870" s="1">
        <v>48.233557046979861</v>
      </c>
      <c r="V870" s="1">
        <v>49.192848230552634</v>
      </c>
      <c r="W870" s="1">
        <v>51.459042814557598</v>
      </c>
      <c r="X870" s="1">
        <v>51.409236900463881</v>
      </c>
      <c r="Y870" s="1">
        <v>55.272990518403915</v>
      </c>
    </row>
    <row r="871" spans="1:25" x14ac:dyDescent="0.25">
      <c r="A871" s="1" t="s">
        <v>117</v>
      </c>
      <c r="B871" s="1" t="s">
        <v>14</v>
      </c>
      <c r="C871" s="1"/>
      <c r="D871" s="1" t="s">
        <v>15</v>
      </c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>
        <v>94.46499037815029</v>
      </c>
      <c r="Q871" s="1">
        <v>103.23710675785325</v>
      </c>
      <c r="R871" s="1">
        <v>105.14113655442591</v>
      </c>
      <c r="S871" s="1">
        <v>107.4034458581888</v>
      </c>
      <c r="T871" s="1">
        <v>106.02477755583803</v>
      </c>
      <c r="U871" s="1">
        <v>107.75570469798656</v>
      </c>
      <c r="V871" s="1">
        <v>105.2420173356153</v>
      </c>
      <c r="W871" s="1">
        <v>108.29070986339961</v>
      </c>
      <c r="X871" s="1">
        <v>103.55017087515937</v>
      </c>
      <c r="Y871" s="1">
        <v>114.6967248246375</v>
      </c>
    </row>
    <row r="872" spans="1:25" x14ac:dyDescent="0.25">
      <c r="A872" s="1" t="s">
        <v>117</v>
      </c>
      <c r="B872" s="1" t="s">
        <v>16</v>
      </c>
      <c r="C872" s="1"/>
      <c r="D872" s="1" t="s">
        <v>17</v>
      </c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>
        <v>76.387105562124702</v>
      </c>
      <c r="Q872" s="1">
        <v>80.139881766546893</v>
      </c>
      <c r="R872" s="1">
        <v>82.251638140098876</v>
      </c>
      <c r="S872" s="1">
        <v>81.941208923830231</v>
      </c>
      <c r="T872" s="1">
        <v>82.540925186126742</v>
      </c>
      <c r="U872" s="1">
        <v>85.210738255033547</v>
      </c>
      <c r="V872" s="1">
        <v>84.665134433832051</v>
      </c>
      <c r="W872" s="1">
        <v>83.95024732204277</v>
      </c>
      <c r="X872" s="1">
        <v>78.940592224376772</v>
      </c>
      <c r="Y872" s="1">
        <v>88.530284656958571</v>
      </c>
    </row>
    <row r="873" spans="1:25" x14ac:dyDescent="0.25">
      <c r="A873" s="1" t="s">
        <v>117</v>
      </c>
      <c r="B873" s="1" t="s">
        <v>18</v>
      </c>
      <c r="C873" s="1"/>
      <c r="D873" s="1" t="s">
        <v>19</v>
      </c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>
        <v>63.300824546346249</v>
      </c>
      <c r="Q873" s="1">
        <v>64.130350123964448</v>
      </c>
      <c r="R873" s="1">
        <v>61.611517509727619</v>
      </c>
      <c r="S873" s="1">
        <v>63.687140298507458</v>
      </c>
      <c r="T873" s="1">
        <v>64.657640508395531</v>
      </c>
      <c r="U873" s="1">
        <v>74.607372065283798</v>
      </c>
      <c r="V873" s="1">
        <v>70.50723329425557</v>
      </c>
      <c r="W873" s="1">
        <v>71.682807215332588</v>
      </c>
      <c r="X873" s="1">
        <v>79.245139300533481</v>
      </c>
      <c r="Y873" s="1">
        <v>81.743638958466832</v>
      </c>
    </row>
    <row r="874" spans="1:25" x14ac:dyDescent="0.25">
      <c r="A874" s="1" t="s">
        <v>117</v>
      </c>
      <c r="B874" s="1" t="s">
        <v>20</v>
      </c>
      <c r="C874" s="1"/>
      <c r="D874" s="1" t="s">
        <v>21</v>
      </c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>
        <v>770.40082454634637</v>
      </c>
      <c r="Q874" s="1">
        <v>780.53035012396447</v>
      </c>
      <c r="R874" s="1">
        <v>797.51151750972758</v>
      </c>
      <c r="S874" s="1">
        <v>797.98714029850748</v>
      </c>
      <c r="T874" s="1">
        <v>838.6576405083955</v>
      </c>
      <c r="U874" s="1">
        <v>832.70737206528383</v>
      </c>
      <c r="V874" s="1">
        <v>841.50723329425546</v>
      </c>
      <c r="W874" s="1">
        <v>863.38280721533249</v>
      </c>
      <c r="X874" s="1">
        <v>887.54513930053349</v>
      </c>
      <c r="Y874" s="1">
        <v>870.64363895846679</v>
      </c>
    </row>
    <row r="875" spans="1:25" x14ac:dyDescent="0.25">
      <c r="A875" s="1" t="s">
        <v>118</v>
      </c>
      <c r="B875" s="1" t="s">
        <v>4</v>
      </c>
      <c r="C875" s="1"/>
      <c r="D875" s="1" t="s">
        <v>5</v>
      </c>
      <c r="E875" s="1"/>
      <c r="F875" s="1"/>
      <c r="G875" s="1"/>
      <c r="H875" s="1"/>
      <c r="I875" s="1"/>
      <c r="J875" s="1"/>
      <c r="K875" s="1"/>
      <c r="L875" s="1"/>
      <c r="M875" s="1"/>
      <c r="N875" s="1">
        <v>9.6</v>
      </c>
      <c r="O875" s="1">
        <v>7.6</v>
      </c>
      <c r="P875" s="1">
        <v>5.8</v>
      </c>
      <c r="Q875" s="1"/>
      <c r="R875" s="1">
        <v>4.3</v>
      </c>
      <c r="S875" s="1">
        <v>8.6999999999999993</v>
      </c>
      <c r="T875" s="1">
        <v>7.4</v>
      </c>
      <c r="U875" s="1">
        <v>8.1999999999999993</v>
      </c>
      <c r="V875" s="1">
        <v>7</v>
      </c>
      <c r="W875" s="1">
        <v>5.2</v>
      </c>
      <c r="X875" s="1">
        <v>5.9</v>
      </c>
      <c r="Y875" s="1">
        <v>6.5</v>
      </c>
    </row>
    <row r="876" spans="1:25" x14ac:dyDescent="0.25">
      <c r="A876" s="1" t="s">
        <v>118</v>
      </c>
      <c r="B876" s="1" t="s">
        <v>6</v>
      </c>
      <c r="C876" s="1"/>
      <c r="D876" s="1" t="s">
        <v>7</v>
      </c>
      <c r="E876" s="1"/>
      <c r="F876" s="1"/>
      <c r="G876" s="1"/>
      <c r="H876" s="1"/>
      <c r="I876" s="1"/>
      <c r="J876" s="1"/>
      <c r="K876" s="1"/>
      <c r="L876" s="1"/>
      <c r="M876" s="1"/>
      <c r="N876" s="1">
        <v>166.75602220060651</v>
      </c>
      <c r="O876" s="1">
        <v>149.18640405278182</v>
      </c>
      <c r="P876" s="1">
        <v>143.05821129472886</v>
      </c>
      <c r="Q876" s="1">
        <v>147.24961989088632</v>
      </c>
      <c r="R876" s="1">
        <v>153.27096245068051</v>
      </c>
      <c r="S876" s="1">
        <v>143.52410991566461</v>
      </c>
      <c r="T876" s="1">
        <v>137.29053301976367</v>
      </c>
      <c r="U876" s="1">
        <v>132.75776136672047</v>
      </c>
      <c r="V876" s="1">
        <v>141.25590858030426</v>
      </c>
      <c r="W876" s="1">
        <v>136.3690443959444</v>
      </c>
      <c r="X876" s="1">
        <v>143.35947793660659</v>
      </c>
      <c r="Y876" s="1">
        <v>143.24654045334918</v>
      </c>
    </row>
    <row r="877" spans="1:25" x14ac:dyDescent="0.25">
      <c r="A877" s="1" t="s">
        <v>118</v>
      </c>
      <c r="B877" s="1" t="s">
        <v>8</v>
      </c>
      <c r="C877" s="1"/>
      <c r="D877" s="1" t="s">
        <v>9</v>
      </c>
      <c r="E877" s="1"/>
      <c r="F877" s="1"/>
      <c r="G877" s="1"/>
      <c r="H877" s="1"/>
      <c r="I877" s="1"/>
      <c r="J877" s="1"/>
      <c r="K877" s="1"/>
      <c r="L877" s="1"/>
      <c r="M877" s="1"/>
      <c r="N877" s="1">
        <v>348.36130771871603</v>
      </c>
      <c r="O877" s="1">
        <v>358.00038555225126</v>
      </c>
      <c r="P877" s="1">
        <v>340.04701957096148</v>
      </c>
      <c r="Q877" s="1">
        <v>346.43192916554869</v>
      </c>
      <c r="R877" s="1">
        <v>348.84908010817043</v>
      </c>
      <c r="S877" s="1">
        <v>362.04862016690458</v>
      </c>
      <c r="T877" s="1">
        <v>376.01797718342362</v>
      </c>
      <c r="U877" s="1">
        <v>364.74592112217351</v>
      </c>
      <c r="V877" s="1">
        <v>381.83570388450494</v>
      </c>
      <c r="W877" s="1">
        <v>386.03440064093712</v>
      </c>
      <c r="X877" s="1">
        <v>398.50524135073545</v>
      </c>
      <c r="Y877" s="1">
        <v>412.56128420635594</v>
      </c>
    </row>
    <row r="878" spans="1:25" x14ac:dyDescent="0.25">
      <c r="A878" s="1" t="s">
        <v>118</v>
      </c>
      <c r="B878" s="1" t="s">
        <v>10</v>
      </c>
      <c r="C878" s="1"/>
      <c r="D878" s="1" t="s">
        <v>11</v>
      </c>
      <c r="E878" s="1"/>
      <c r="F878" s="1"/>
      <c r="G878" s="1"/>
      <c r="H878" s="1"/>
      <c r="I878" s="1"/>
      <c r="J878" s="1"/>
      <c r="K878" s="1"/>
      <c r="L878" s="1"/>
      <c r="M878" s="1"/>
      <c r="N878" s="1">
        <v>49.982670080677458</v>
      </c>
      <c r="O878" s="1">
        <v>51.013210394966904</v>
      </c>
      <c r="P878" s="1">
        <v>51.394769134309648</v>
      </c>
      <c r="Q878" s="1">
        <v>53.718450943564967</v>
      </c>
      <c r="R878" s="1">
        <v>56.479957441149104</v>
      </c>
      <c r="S878" s="1">
        <v>54.827269917430797</v>
      </c>
      <c r="T878" s="1">
        <v>55.091489796812695</v>
      </c>
      <c r="U878" s="1">
        <v>53.996317511106035</v>
      </c>
      <c r="V878" s="1">
        <v>58.608387535190758</v>
      </c>
      <c r="W878" s="1">
        <v>57.296554963118481</v>
      </c>
      <c r="X878" s="1">
        <v>60.535280712657965</v>
      </c>
      <c r="Y878" s="1">
        <v>62.992175340294878</v>
      </c>
    </row>
    <row r="879" spans="1:25" x14ac:dyDescent="0.25">
      <c r="A879" s="1" t="s">
        <v>118</v>
      </c>
      <c r="B879" s="1" t="s">
        <v>12</v>
      </c>
      <c r="C879" s="1"/>
      <c r="D879" s="1" t="s">
        <v>13</v>
      </c>
      <c r="E879" s="1"/>
      <c r="F879" s="1"/>
      <c r="G879" s="1"/>
      <c r="H879" s="1"/>
      <c r="I879" s="1"/>
      <c r="J879" s="1"/>
      <c r="K879" s="1"/>
      <c r="L879" s="1"/>
      <c r="M879" s="1"/>
      <c r="N879" s="1">
        <v>71.184436969483542</v>
      </c>
      <c r="O879" s="1">
        <v>68.29763772131686</v>
      </c>
      <c r="P879" s="1">
        <v>68.844134149451676</v>
      </c>
      <c r="Q879" s="1">
        <v>67.754695722730958</v>
      </c>
      <c r="R879" s="1">
        <v>64.991803469825584</v>
      </c>
      <c r="S879" s="1">
        <v>67.232090847442052</v>
      </c>
      <c r="T879" s="1">
        <v>65.681103595424005</v>
      </c>
      <c r="U879" s="1">
        <v>68.530845771144271</v>
      </c>
      <c r="V879" s="1">
        <v>65.919651079335267</v>
      </c>
      <c r="W879" s="1">
        <v>71.413411078717189</v>
      </c>
      <c r="X879" s="1">
        <v>74.069742776640993</v>
      </c>
      <c r="Y879" s="1">
        <v>70.582646692940557</v>
      </c>
    </row>
    <row r="880" spans="1:25" x14ac:dyDescent="0.25">
      <c r="A880" s="1" t="s">
        <v>118</v>
      </c>
      <c r="B880" s="1" t="s">
        <v>14</v>
      </c>
      <c r="C880" s="1"/>
      <c r="D880" s="1" t="s">
        <v>15</v>
      </c>
      <c r="E880" s="1"/>
      <c r="F880" s="1"/>
      <c r="G880" s="1"/>
      <c r="H880" s="1"/>
      <c r="I880" s="1"/>
      <c r="J880" s="1"/>
      <c r="K880" s="1"/>
      <c r="L880" s="1"/>
      <c r="M880" s="1"/>
      <c r="N880" s="1">
        <v>122.33532283330702</v>
      </c>
      <c r="O880" s="1">
        <v>129.6362372610717</v>
      </c>
      <c r="P880" s="1">
        <v>136.48786023973477</v>
      </c>
      <c r="Q880" s="1">
        <v>142.6839874811638</v>
      </c>
      <c r="R880" s="1">
        <v>139.15084880141779</v>
      </c>
      <c r="S880" s="1">
        <v>145.42156937117113</v>
      </c>
      <c r="T880" s="1">
        <v>145.58224532413294</v>
      </c>
      <c r="U880" s="1">
        <v>153.10066334991706</v>
      </c>
      <c r="V880" s="1">
        <v>141.02694418373542</v>
      </c>
      <c r="W880" s="1">
        <v>150.28279883381924</v>
      </c>
      <c r="X880" s="1">
        <v>149.19370493770288</v>
      </c>
      <c r="Y880" s="1">
        <v>146.46572094627791</v>
      </c>
    </row>
    <row r="881" spans="1:25" x14ac:dyDescent="0.25">
      <c r="A881" s="1" t="s">
        <v>118</v>
      </c>
      <c r="B881" s="1" t="s">
        <v>16</v>
      </c>
      <c r="C881" s="1"/>
      <c r="D881" s="1" t="s">
        <v>17</v>
      </c>
      <c r="E881" s="1"/>
      <c r="F881" s="1"/>
      <c r="G881" s="1"/>
      <c r="H881" s="1"/>
      <c r="I881" s="1"/>
      <c r="J881" s="1"/>
      <c r="K881" s="1"/>
      <c r="L881" s="1"/>
      <c r="M881" s="1"/>
      <c r="N881" s="1">
        <v>90.380240197209432</v>
      </c>
      <c r="O881" s="1">
        <v>101.26612501761142</v>
      </c>
      <c r="P881" s="1">
        <v>110.36800561081358</v>
      </c>
      <c r="Q881" s="1">
        <v>110.76131679610525</v>
      </c>
      <c r="R881" s="1">
        <v>108.85734772875666</v>
      </c>
      <c r="S881" s="1">
        <v>110.94633978138688</v>
      </c>
      <c r="T881" s="1">
        <v>113.33665108044306</v>
      </c>
      <c r="U881" s="1">
        <v>121.06849087893862</v>
      </c>
      <c r="V881" s="1">
        <v>113.45340473692927</v>
      </c>
      <c r="W881" s="1">
        <v>116.50379008746356</v>
      </c>
      <c r="X881" s="1">
        <v>113.73655228565615</v>
      </c>
      <c r="Y881" s="1">
        <v>113.05163236078153</v>
      </c>
    </row>
    <row r="882" spans="1:25" x14ac:dyDescent="0.25">
      <c r="A882" s="1" t="s">
        <v>118</v>
      </c>
      <c r="B882" s="1" t="s">
        <v>18</v>
      </c>
      <c r="C882" s="1"/>
      <c r="D882" s="1" t="s">
        <v>19</v>
      </c>
      <c r="E882" s="1"/>
      <c r="F882" s="1"/>
      <c r="G882" s="1"/>
      <c r="H882" s="1"/>
      <c r="I882" s="1"/>
      <c r="J882" s="1"/>
      <c r="K882" s="1"/>
      <c r="L882" s="1"/>
      <c r="M882" s="1"/>
      <c r="N882" s="1">
        <v>61.031118408856159</v>
      </c>
      <c r="O882" s="1">
        <v>69.92323301272107</v>
      </c>
      <c r="P882" s="1">
        <v>69.731489087788134</v>
      </c>
      <c r="Q882" s="1">
        <v>70.654671343048918</v>
      </c>
      <c r="R882" s="1">
        <v>72.846602813528875</v>
      </c>
      <c r="S882" s="1">
        <v>73.641397014925374</v>
      </c>
      <c r="T882" s="1">
        <v>77.775040811567166</v>
      </c>
      <c r="U882" s="1">
        <v>80.876408809239805</v>
      </c>
      <c r="V882" s="1">
        <v>86.106225087924969</v>
      </c>
      <c r="W882" s="1">
        <v>89.292820269388244</v>
      </c>
      <c r="X882" s="1">
        <v>87.104919976289267</v>
      </c>
      <c r="Y882" s="1">
        <v>90.905408632842082</v>
      </c>
    </row>
    <row r="883" spans="1:25" x14ac:dyDescent="0.25">
      <c r="A883" s="1" t="s">
        <v>118</v>
      </c>
      <c r="B883" s="1" t="s">
        <v>20</v>
      </c>
      <c r="C883" s="1"/>
      <c r="D883" s="1" t="s">
        <v>21</v>
      </c>
      <c r="E883" s="1">
        <v>813.3</v>
      </c>
      <c r="F883" s="1">
        <v>852.1</v>
      </c>
      <c r="G883" s="1">
        <v>860.69999999999993</v>
      </c>
      <c r="H883" s="1">
        <v>856.80000000000007</v>
      </c>
      <c r="I883" s="1">
        <v>874.7</v>
      </c>
      <c r="J883" s="1">
        <v>855.19999999999993</v>
      </c>
      <c r="K883" s="1">
        <v>887</v>
      </c>
      <c r="L883" s="1">
        <v>916.5</v>
      </c>
      <c r="M883" s="1">
        <v>873.1</v>
      </c>
      <c r="N883" s="1">
        <v>919.6311184088562</v>
      </c>
      <c r="O883" s="1">
        <v>934.92323301272097</v>
      </c>
      <c r="P883" s="1">
        <v>925.73148908778808</v>
      </c>
      <c r="Q883" s="1">
        <v>939.25467134304893</v>
      </c>
      <c r="R883" s="1">
        <v>948.74660281352897</v>
      </c>
      <c r="S883" s="1">
        <v>966.34139701492541</v>
      </c>
      <c r="T883" s="1">
        <v>978.1750408115671</v>
      </c>
      <c r="U883" s="1">
        <v>983.2764088092398</v>
      </c>
      <c r="V883" s="1">
        <v>995.20622508792496</v>
      </c>
      <c r="W883" s="1">
        <v>1012.3928202693884</v>
      </c>
      <c r="X883" s="1">
        <v>1032.4049199762892</v>
      </c>
      <c r="Y883" s="1">
        <v>1046.3054086328423</v>
      </c>
    </row>
    <row r="884" spans="1:25" x14ac:dyDescent="0.25">
      <c r="A884" s="1" t="s">
        <v>119</v>
      </c>
      <c r="B884" s="1" t="s">
        <v>4</v>
      </c>
      <c r="C884" s="1"/>
      <c r="D884" s="1" t="s">
        <v>5</v>
      </c>
      <c r="E884" s="1"/>
      <c r="F884" s="1"/>
      <c r="G884" s="1"/>
      <c r="H884" s="1"/>
      <c r="I884" s="1"/>
      <c r="J884" s="1"/>
      <c r="K884" s="1"/>
      <c r="L884" s="1"/>
      <c r="M884" s="1"/>
      <c r="N884" s="1">
        <v>12.3</v>
      </c>
      <c r="O884" s="1">
        <v>10.1</v>
      </c>
      <c r="P884" s="1">
        <v>10.9</v>
      </c>
      <c r="Q884" s="1">
        <v>8.1</v>
      </c>
      <c r="R884" s="1">
        <v>11</v>
      </c>
      <c r="S884" s="1">
        <v>7.9</v>
      </c>
      <c r="T884" s="1">
        <v>12</v>
      </c>
      <c r="U884" s="1">
        <v>9.6999999999999993</v>
      </c>
      <c r="V884" s="1">
        <v>9</v>
      </c>
      <c r="W884" s="1">
        <v>8.4</v>
      </c>
      <c r="X884" s="1">
        <v>8.5</v>
      </c>
      <c r="Y884" s="1">
        <v>11.5</v>
      </c>
    </row>
    <row r="885" spans="1:25" x14ac:dyDescent="0.25">
      <c r="A885" s="1" t="s">
        <v>119</v>
      </c>
      <c r="B885" s="1" t="s">
        <v>6</v>
      </c>
      <c r="C885" s="1"/>
      <c r="D885" s="1" t="s">
        <v>7</v>
      </c>
      <c r="E885" s="1"/>
      <c r="F885" s="1"/>
      <c r="G885" s="1"/>
      <c r="H885" s="1"/>
      <c r="I885" s="1"/>
      <c r="J885" s="1"/>
      <c r="K885" s="1"/>
      <c r="L885" s="1"/>
      <c r="M885" s="1"/>
      <c r="N885" s="1">
        <v>188.15786462207473</v>
      </c>
      <c r="O885" s="1">
        <v>167.67432042679738</v>
      </c>
      <c r="P885" s="1">
        <v>170.99609177900192</v>
      </c>
      <c r="Q885" s="1">
        <v>167.17333571833171</v>
      </c>
      <c r="R885" s="1">
        <v>159.01644722259167</v>
      </c>
      <c r="S885" s="1">
        <v>162.44786070676892</v>
      </c>
      <c r="T885" s="1">
        <v>166.05993660439097</v>
      </c>
      <c r="U885" s="1">
        <v>166.86990729498478</v>
      </c>
      <c r="V885" s="1">
        <v>162.20534899524316</v>
      </c>
      <c r="W885" s="1">
        <v>162.46091388789122</v>
      </c>
      <c r="X885" s="1">
        <v>153.26733374766934</v>
      </c>
      <c r="Y885" s="1">
        <v>154.4633245606588</v>
      </c>
    </row>
    <row r="886" spans="1:25" x14ac:dyDescent="0.25">
      <c r="A886" s="1" t="s">
        <v>119</v>
      </c>
      <c r="B886" s="1" t="s">
        <v>8</v>
      </c>
      <c r="C886" s="1"/>
      <c r="D886" s="1" t="s">
        <v>9</v>
      </c>
      <c r="E886" s="1"/>
      <c r="F886" s="1"/>
      <c r="G886" s="1"/>
      <c r="H886" s="1"/>
      <c r="I886" s="1"/>
      <c r="J886" s="1"/>
      <c r="K886" s="1"/>
      <c r="L886" s="1"/>
      <c r="M886" s="1"/>
      <c r="N886" s="1">
        <v>369.04457715855125</v>
      </c>
      <c r="O886" s="1">
        <v>365.89066007143174</v>
      </c>
      <c r="P886" s="1">
        <v>371.27223938973231</v>
      </c>
      <c r="Q886" s="1">
        <v>367.33979966013771</v>
      </c>
      <c r="R886" s="1">
        <v>376.88639890056299</v>
      </c>
      <c r="S886" s="1">
        <v>400.19585682115888</v>
      </c>
      <c r="T886" s="1">
        <v>379.70408273565204</v>
      </c>
      <c r="U886" s="1">
        <v>390.05940548802261</v>
      </c>
      <c r="V886" s="1">
        <v>416.79414619939809</v>
      </c>
      <c r="W886" s="1">
        <v>427.77982153217124</v>
      </c>
      <c r="X886" s="1">
        <v>403.61367308887509</v>
      </c>
      <c r="Y886" s="1">
        <v>434.81195772136851</v>
      </c>
    </row>
    <row r="887" spans="1:25" x14ac:dyDescent="0.25">
      <c r="A887" s="1" t="s">
        <v>119</v>
      </c>
      <c r="B887" s="1" t="s">
        <v>10</v>
      </c>
      <c r="C887" s="1"/>
      <c r="D887" s="1" t="s">
        <v>11</v>
      </c>
      <c r="E887" s="1"/>
      <c r="F887" s="1"/>
      <c r="G887" s="1"/>
      <c r="H887" s="1"/>
      <c r="I887" s="1"/>
      <c r="J887" s="1"/>
      <c r="K887" s="1"/>
      <c r="L887" s="1"/>
      <c r="M887" s="1"/>
      <c r="N887" s="1">
        <v>56.397558219374034</v>
      </c>
      <c r="O887" s="1">
        <v>57.335019501770851</v>
      </c>
      <c r="P887" s="1">
        <v>61.431668831265767</v>
      </c>
      <c r="Q887" s="1">
        <v>60.986864621530565</v>
      </c>
      <c r="R887" s="1">
        <v>58.597153876845333</v>
      </c>
      <c r="S887" s="1">
        <v>62.056282472072184</v>
      </c>
      <c r="T887" s="1">
        <v>66.635980659957056</v>
      </c>
      <c r="U887" s="1">
        <v>67.870687216992579</v>
      </c>
      <c r="V887" s="1">
        <v>67.300504805358699</v>
      </c>
      <c r="W887" s="1">
        <v>68.25926457993755</v>
      </c>
      <c r="X887" s="1">
        <v>64.718993163455551</v>
      </c>
      <c r="Y887" s="1">
        <v>67.924717717972669</v>
      </c>
    </row>
    <row r="888" spans="1:25" x14ac:dyDescent="0.25">
      <c r="A888" s="1" t="s">
        <v>119</v>
      </c>
      <c r="B888" s="1" t="s">
        <v>12</v>
      </c>
      <c r="C888" s="1"/>
      <c r="D888" s="1" t="s">
        <v>13</v>
      </c>
      <c r="E888" s="1"/>
      <c r="F888" s="1"/>
      <c r="G888" s="1"/>
      <c r="H888" s="1"/>
      <c r="I888" s="1"/>
      <c r="J888" s="1"/>
      <c r="K888" s="1"/>
      <c r="L888" s="1"/>
      <c r="M888" s="1"/>
      <c r="N888" s="1">
        <v>89.337847454128166</v>
      </c>
      <c r="O888" s="1">
        <v>81.696940309021727</v>
      </c>
      <c r="P888" s="1">
        <v>83.018567851429367</v>
      </c>
      <c r="Q888" s="1">
        <v>80.305767937869476</v>
      </c>
      <c r="R888" s="1">
        <v>76.640494123682515</v>
      </c>
      <c r="S888" s="1">
        <v>76.456765858648552</v>
      </c>
      <c r="T888" s="1">
        <v>74.786617032867269</v>
      </c>
      <c r="U888" s="1">
        <v>78.08956893385421</v>
      </c>
      <c r="V888" s="1">
        <v>80.239275658366907</v>
      </c>
      <c r="W888" s="1">
        <v>86.511160611917305</v>
      </c>
      <c r="X888" s="1">
        <v>88.268275071510459</v>
      </c>
      <c r="Y888" s="1">
        <v>87.474585768197457</v>
      </c>
    </row>
    <row r="889" spans="1:25" x14ac:dyDescent="0.25">
      <c r="A889" s="1" t="s">
        <v>119</v>
      </c>
      <c r="B889" s="1" t="s">
        <v>14</v>
      </c>
      <c r="C889" s="1"/>
      <c r="D889" s="1" t="s">
        <v>15</v>
      </c>
      <c r="E889" s="1"/>
      <c r="F889" s="1"/>
      <c r="G889" s="1"/>
      <c r="H889" s="1"/>
      <c r="I889" s="1"/>
      <c r="J889" s="1"/>
      <c r="K889" s="1"/>
      <c r="L889" s="1"/>
      <c r="M889" s="1"/>
      <c r="N889" s="1">
        <v>153.5332001602934</v>
      </c>
      <c r="O889" s="1">
        <v>155.06954985206406</v>
      </c>
      <c r="P889" s="1">
        <v>164.58957362453921</v>
      </c>
      <c r="Q889" s="1">
        <v>169.11517445230092</v>
      </c>
      <c r="R889" s="1">
        <v>164.09130444921186</v>
      </c>
      <c r="S889" s="1">
        <v>165.37434341344553</v>
      </c>
      <c r="T889" s="1">
        <v>165.76462683856911</v>
      </c>
      <c r="U889" s="1">
        <v>174.45523501062917</v>
      </c>
      <c r="V889" s="1">
        <v>171.66201071053939</v>
      </c>
      <c r="W889" s="1">
        <v>182.05459101778752</v>
      </c>
      <c r="X889" s="1">
        <v>177.79285431151774</v>
      </c>
      <c r="Y889" s="1">
        <v>181.51810493523871</v>
      </c>
    </row>
    <row r="890" spans="1:25" x14ac:dyDescent="0.25">
      <c r="A890" s="1" t="s">
        <v>119</v>
      </c>
      <c r="B890" s="1" t="s">
        <v>16</v>
      </c>
      <c r="C890" s="1"/>
      <c r="D890" s="1" t="s">
        <v>17</v>
      </c>
      <c r="E890" s="1"/>
      <c r="F890" s="1"/>
      <c r="G890" s="1"/>
      <c r="H890" s="1"/>
      <c r="I890" s="1"/>
      <c r="J890" s="1"/>
      <c r="K890" s="1"/>
      <c r="L890" s="1"/>
      <c r="M890" s="1"/>
      <c r="N890" s="1">
        <v>113.42895238557846</v>
      </c>
      <c r="O890" s="1">
        <v>121.13350983891418</v>
      </c>
      <c r="P890" s="1">
        <v>133.09185852403147</v>
      </c>
      <c r="Q890" s="1">
        <v>131.27905760982961</v>
      </c>
      <c r="R890" s="1">
        <v>128.3682014271057</v>
      </c>
      <c r="S890" s="1">
        <v>126.16889072790596</v>
      </c>
      <c r="T890" s="1">
        <v>129.04875612856364</v>
      </c>
      <c r="U890" s="1">
        <v>137.95519605551658</v>
      </c>
      <c r="V890" s="1">
        <v>138.09871363109369</v>
      </c>
      <c r="W890" s="1">
        <v>141.13424837029515</v>
      </c>
      <c r="X890" s="1">
        <v>135.53887061697185</v>
      </c>
      <c r="Y890" s="1">
        <v>140.10730929656384</v>
      </c>
    </row>
    <row r="891" spans="1:25" x14ac:dyDescent="0.25">
      <c r="A891" s="1" t="s">
        <v>119</v>
      </c>
      <c r="B891" s="1" t="s">
        <v>18</v>
      </c>
      <c r="C891" s="1"/>
      <c r="D891" s="1" t="s">
        <v>19</v>
      </c>
      <c r="E891" s="1"/>
      <c r="F891" s="1"/>
      <c r="G891" s="1"/>
      <c r="H891" s="1"/>
      <c r="I891" s="1"/>
      <c r="J891" s="1"/>
      <c r="K891" s="1"/>
      <c r="L891" s="1"/>
      <c r="M891" s="1"/>
      <c r="N891" s="1">
        <v>89.734834079292341</v>
      </c>
      <c r="O891" s="1">
        <v>97.696770089978287</v>
      </c>
      <c r="P891" s="1">
        <v>87.483754291319272</v>
      </c>
      <c r="Q891" s="1">
        <v>97.170387615649759</v>
      </c>
      <c r="R891" s="1">
        <v>101.48442382520203</v>
      </c>
      <c r="S891" s="1">
        <v>96.667641791044787</v>
      </c>
      <c r="T891" s="1">
        <v>91.092671408582078</v>
      </c>
      <c r="U891" s="1">
        <v>100.6342507200419</v>
      </c>
      <c r="V891" s="1">
        <v>113.89243845252051</v>
      </c>
      <c r="W891" s="1">
        <v>122.75629561502404</v>
      </c>
      <c r="X891" s="1">
        <v>102.95551274451689</v>
      </c>
      <c r="Y891" s="1">
        <v>103.68294693306926</v>
      </c>
    </row>
    <row r="892" spans="1:25" x14ac:dyDescent="0.25">
      <c r="A892" s="1" t="s">
        <v>119</v>
      </c>
      <c r="B892" s="1" t="s">
        <v>20</v>
      </c>
      <c r="C892" s="1"/>
      <c r="D892" s="1" t="s">
        <v>21</v>
      </c>
      <c r="E892" s="1">
        <v>985.5</v>
      </c>
      <c r="F892" s="1">
        <v>981.2</v>
      </c>
      <c r="G892" s="1">
        <v>977.2</v>
      </c>
      <c r="H892" s="1">
        <v>981.8</v>
      </c>
      <c r="I892" s="1">
        <v>1002.5999999999999</v>
      </c>
      <c r="J892" s="1">
        <v>1000.5</v>
      </c>
      <c r="K892" s="1">
        <v>998.6</v>
      </c>
      <c r="L892" s="1">
        <v>1030.8</v>
      </c>
      <c r="M892" s="1">
        <v>1048</v>
      </c>
      <c r="N892" s="1">
        <v>1071.9348340792922</v>
      </c>
      <c r="O892" s="1">
        <v>1056.5967700899782</v>
      </c>
      <c r="P892" s="1">
        <v>1082.7837542913192</v>
      </c>
      <c r="Q892" s="1">
        <v>1081.4703876156498</v>
      </c>
      <c r="R892" s="1">
        <v>1076.0844238252021</v>
      </c>
      <c r="S892" s="1">
        <v>1097.2676417910448</v>
      </c>
      <c r="T892" s="1">
        <v>1085.0926714085822</v>
      </c>
      <c r="U892" s="1">
        <v>1125.634250720042</v>
      </c>
      <c r="V892" s="1">
        <v>1159.1924384525205</v>
      </c>
      <c r="W892" s="1">
        <v>1199.356295615024</v>
      </c>
      <c r="X892" s="1">
        <v>1134.655512744517</v>
      </c>
      <c r="Y892" s="1">
        <v>1181.4829469330693</v>
      </c>
    </row>
    <row r="893" spans="1:25" x14ac:dyDescent="0.25">
      <c r="A893" s="1" t="s">
        <v>120</v>
      </c>
      <c r="B893" s="1" t="s">
        <v>4</v>
      </c>
      <c r="C893" s="1"/>
      <c r="D893" s="1" t="s">
        <v>5</v>
      </c>
      <c r="E893" s="1"/>
      <c r="F893" s="1"/>
      <c r="G893" s="1"/>
      <c r="H893" s="1"/>
      <c r="I893" s="1"/>
      <c r="J893" s="1"/>
      <c r="K893" s="1"/>
      <c r="L893" s="1"/>
      <c r="M893" s="1"/>
      <c r="N893" s="1">
        <v>6.1</v>
      </c>
      <c r="O893" s="1">
        <v>7.3</v>
      </c>
      <c r="P893" s="1">
        <v>7.3</v>
      </c>
      <c r="Q893" s="1">
        <v>5.0999999999999996</v>
      </c>
      <c r="R893" s="1">
        <v>5</v>
      </c>
      <c r="S893" s="1">
        <v>5.0999999999999996</v>
      </c>
      <c r="T893" s="1">
        <v>9.9</v>
      </c>
      <c r="U893" s="1">
        <v>8.5</v>
      </c>
      <c r="V893" s="1">
        <v>6.3</v>
      </c>
      <c r="W893" s="1">
        <v>5.2</v>
      </c>
      <c r="X893" s="1">
        <v>4.0999999999999996</v>
      </c>
      <c r="Y893" s="1"/>
    </row>
    <row r="894" spans="1:25" x14ac:dyDescent="0.25">
      <c r="A894" s="1" t="s">
        <v>120</v>
      </c>
      <c r="B894" s="1" t="s">
        <v>6</v>
      </c>
      <c r="C894" s="1"/>
      <c r="D894" s="1" t="s">
        <v>7</v>
      </c>
      <c r="E894" s="1"/>
      <c r="F894" s="1"/>
      <c r="G894" s="1"/>
      <c r="H894" s="1"/>
      <c r="I894" s="1"/>
      <c r="J894" s="1"/>
      <c r="K894" s="1"/>
      <c r="L894" s="1"/>
      <c r="M894" s="1"/>
      <c r="N894" s="1">
        <v>132.8697716999485</v>
      </c>
      <c r="O894" s="1">
        <v>132.09820374493776</v>
      </c>
      <c r="P894" s="1">
        <v>120.63820741337872</v>
      </c>
      <c r="Q894" s="1">
        <v>109.37713382822051</v>
      </c>
      <c r="R894" s="1">
        <v>113.69095624418142</v>
      </c>
      <c r="S894" s="1">
        <v>116.39246721516565</v>
      </c>
      <c r="T894" s="1">
        <v>122.65148483033641</v>
      </c>
      <c r="U894" s="1">
        <v>118.72145214050025</v>
      </c>
      <c r="V894" s="1">
        <v>118.58383513389823</v>
      </c>
      <c r="W894" s="1">
        <v>123.26735779208219</v>
      </c>
      <c r="X894" s="1">
        <v>124.15262896208826</v>
      </c>
      <c r="Y894" s="1">
        <v>111.07352067238305</v>
      </c>
    </row>
    <row r="895" spans="1:25" x14ac:dyDescent="0.25">
      <c r="A895" s="1" t="s">
        <v>120</v>
      </c>
      <c r="B895" s="1" t="s">
        <v>8</v>
      </c>
      <c r="C895" s="1"/>
      <c r="D895" s="1" t="s">
        <v>9</v>
      </c>
      <c r="E895" s="1"/>
      <c r="F895" s="1"/>
      <c r="G895" s="1"/>
      <c r="H895" s="1"/>
      <c r="I895" s="1"/>
      <c r="J895" s="1"/>
      <c r="K895" s="1"/>
      <c r="L895" s="1"/>
      <c r="M895" s="1"/>
      <c r="N895" s="1">
        <v>224.60446443897695</v>
      </c>
      <c r="O895" s="1">
        <v>219.43177219540624</v>
      </c>
      <c r="P895" s="1">
        <v>217.12158329228058</v>
      </c>
      <c r="Q895" s="1">
        <v>215.02075842947858</v>
      </c>
      <c r="R895" s="1">
        <v>223.41421731613246</v>
      </c>
      <c r="S895" s="1">
        <v>228.74475074694965</v>
      </c>
      <c r="T895" s="1">
        <v>234.33133408317383</v>
      </c>
      <c r="U895" s="1">
        <v>240.79119230934049</v>
      </c>
      <c r="V895" s="1">
        <v>233.41463103443496</v>
      </c>
      <c r="W895" s="1">
        <v>237.6408666464072</v>
      </c>
      <c r="X895" s="1">
        <v>246.22241557903459</v>
      </c>
      <c r="Y895" s="1">
        <v>246.88227919744179</v>
      </c>
    </row>
    <row r="896" spans="1:25" x14ac:dyDescent="0.25">
      <c r="A896" s="1" t="s">
        <v>120</v>
      </c>
      <c r="B896" s="1" t="s">
        <v>10</v>
      </c>
      <c r="C896" s="1"/>
      <c r="D896" s="1" t="s">
        <v>11</v>
      </c>
      <c r="E896" s="1"/>
      <c r="F896" s="1"/>
      <c r="G896" s="1"/>
      <c r="H896" s="1"/>
      <c r="I896" s="1"/>
      <c r="J896" s="1"/>
      <c r="K896" s="1"/>
      <c r="L896" s="1"/>
      <c r="M896" s="1"/>
      <c r="N896" s="1">
        <v>39.825763861074556</v>
      </c>
      <c r="O896" s="1">
        <v>45.170024059655994</v>
      </c>
      <c r="P896" s="1">
        <v>43.340209294340696</v>
      </c>
      <c r="Q896" s="1">
        <v>39.90210774230092</v>
      </c>
      <c r="R896" s="1">
        <v>41.894826439686135</v>
      </c>
      <c r="S896" s="1">
        <v>44.462782037884701</v>
      </c>
      <c r="T896" s="1">
        <v>49.217181086489731</v>
      </c>
      <c r="U896" s="1">
        <v>48.287355550159269</v>
      </c>
      <c r="V896" s="1">
        <v>49.201533831666829</v>
      </c>
      <c r="W896" s="1">
        <v>51.791775561510612</v>
      </c>
      <c r="X896" s="1">
        <v>52.42495545887715</v>
      </c>
      <c r="Y896" s="1">
        <v>48.844200130175174</v>
      </c>
    </row>
    <row r="897" spans="1:25" x14ac:dyDescent="0.25">
      <c r="A897" s="1" t="s">
        <v>120</v>
      </c>
      <c r="B897" s="1" t="s">
        <v>12</v>
      </c>
      <c r="C897" s="1"/>
      <c r="D897" s="1" t="s">
        <v>13</v>
      </c>
      <c r="E897" s="1"/>
      <c r="F897" s="1"/>
      <c r="G897" s="1"/>
      <c r="H897" s="1"/>
      <c r="I897" s="1"/>
      <c r="J897" s="1"/>
      <c r="K897" s="1"/>
      <c r="L897" s="1"/>
      <c r="M897" s="1"/>
      <c r="N897" s="1">
        <v>66.64608434832239</v>
      </c>
      <c r="O897" s="1">
        <v>62.362682571737182</v>
      </c>
      <c r="P897" s="1">
        <v>62.10582643574228</v>
      </c>
      <c r="Q897" s="1">
        <v>58.831832618523237</v>
      </c>
      <c r="R897" s="1">
        <v>58.430330659453418</v>
      </c>
      <c r="S897" s="1">
        <v>60.812215670724001</v>
      </c>
      <c r="T897" s="1">
        <v>58.437161794080261</v>
      </c>
      <c r="U897" s="1">
        <v>54.492720958963567</v>
      </c>
      <c r="V897" s="1">
        <v>59.521083199911665</v>
      </c>
      <c r="W897" s="1">
        <v>61.320090411766621</v>
      </c>
      <c r="X897" s="1">
        <v>65.409956825900181</v>
      </c>
      <c r="Y897" s="1">
        <v>60.42610104642533</v>
      </c>
    </row>
    <row r="898" spans="1:25" x14ac:dyDescent="0.25">
      <c r="A898" s="1" t="s">
        <v>120</v>
      </c>
      <c r="B898" s="1" t="s">
        <v>14</v>
      </c>
      <c r="C898" s="1"/>
      <c r="D898" s="1" t="s">
        <v>15</v>
      </c>
      <c r="E898" s="1"/>
      <c r="F898" s="1"/>
      <c r="G898" s="1"/>
      <c r="H898" s="1"/>
      <c r="I898" s="1"/>
      <c r="J898" s="1"/>
      <c r="K898" s="1"/>
      <c r="L898" s="1"/>
      <c r="M898" s="1"/>
      <c r="N898" s="1">
        <v>114.53585350156045</v>
      </c>
      <c r="O898" s="1">
        <v>118.37105621565772</v>
      </c>
      <c r="P898" s="1">
        <v>123.12873803065082</v>
      </c>
      <c r="Q898" s="1">
        <v>123.89341254201923</v>
      </c>
      <c r="R898" s="1">
        <v>125.10239250069957</v>
      </c>
      <c r="S898" s="1">
        <v>131.53551716607473</v>
      </c>
      <c r="T898" s="1">
        <v>129.52603958598149</v>
      </c>
      <c r="U898" s="1">
        <v>121.73892840050307</v>
      </c>
      <c r="V898" s="1">
        <v>127.33799922707448</v>
      </c>
      <c r="W898" s="1">
        <v>129.04235594719427</v>
      </c>
      <c r="X898" s="1">
        <v>131.75088008741952</v>
      </c>
      <c r="Y898" s="1">
        <v>125.38992044658632</v>
      </c>
    </row>
    <row r="899" spans="1:25" x14ac:dyDescent="0.25">
      <c r="A899" s="1" t="s">
        <v>120</v>
      </c>
      <c r="B899" s="1" t="s">
        <v>16</v>
      </c>
      <c r="C899" s="1"/>
      <c r="D899" s="1" t="s">
        <v>17</v>
      </c>
      <c r="E899" s="1"/>
      <c r="F899" s="1"/>
      <c r="G899" s="1"/>
      <c r="H899" s="1"/>
      <c r="I899" s="1"/>
      <c r="J899" s="1"/>
      <c r="K899" s="1"/>
      <c r="L899" s="1"/>
      <c r="M899" s="1"/>
      <c r="N899" s="1">
        <v>84.618062150117183</v>
      </c>
      <c r="O899" s="1">
        <v>92.466261212605076</v>
      </c>
      <c r="P899" s="1">
        <v>99.56543553360693</v>
      </c>
      <c r="Q899" s="1">
        <v>96.174754839457506</v>
      </c>
      <c r="R899" s="1">
        <v>97.867276839847037</v>
      </c>
      <c r="S899" s="1">
        <v>100.35226716320129</v>
      </c>
      <c r="T899" s="1">
        <v>100.83679861993825</v>
      </c>
      <c r="U899" s="1">
        <v>96.268350640533342</v>
      </c>
      <c r="V899" s="1">
        <v>102.44091757301386</v>
      </c>
      <c r="W899" s="1">
        <v>100.03755364103907</v>
      </c>
      <c r="X899" s="1">
        <v>100.43916308668034</v>
      </c>
      <c r="Y899" s="1">
        <v>96.783978506988376</v>
      </c>
    </row>
    <row r="900" spans="1:25" x14ac:dyDescent="0.25">
      <c r="A900" s="1" t="s">
        <v>120</v>
      </c>
      <c r="B900" s="1" t="s">
        <v>18</v>
      </c>
      <c r="C900" s="1"/>
      <c r="D900" s="1" t="s">
        <v>19</v>
      </c>
      <c r="E900" s="1"/>
      <c r="F900" s="1"/>
      <c r="G900" s="1"/>
      <c r="H900" s="1"/>
      <c r="I900" s="1"/>
      <c r="J900" s="1"/>
      <c r="K900" s="1"/>
      <c r="L900" s="1"/>
      <c r="M900" s="1"/>
      <c r="N900" s="1">
        <v>55.175396594189465</v>
      </c>
      <c r="O900" s="1">
        <v>58.281408625504191</v>
      </c>
      <c r="P900" s="1">
        <v>61.661877758705245</v>
      </c>
      <c r="Q900" s="1">
        <v>67.232067485033568</v>
      </c>
      <c r="R900" s="1">
        <v>53.312337623466028</v>
      </c>
      <c r="S900" s="1">
        <v>54.855659701492542</v>
      </c>
      <c r="T900" s="1">
        <v>61.725699626865676</v>
      </c>
      <c r="U900" s="1">
        <v>66.067675210194039</v>
      </c>
      <c r="V900" s="1">
        <v>61.678651817116062</v>
      </c>
      <c r="W900" s="1">
        <v>64.331341600901922</v>
      </c>
      <c r="X900" s="1">
        <v>63.835299347954944</v>
      </c>
      <c r="Y900" s="1">
        <v>70.64148948564106</v>
      </c>
    </row>
    <row r="901" spans="1:25" x14ac:dyDescent="0.25">
      <c r="A901" s="1" t="s">
        <v>120</v>
      </c>
      <c r="B901" s="1" t="s">
        <v>20</v>
      </c>
      <c r="C901" s="1"/>
      <c r="D901" s="1" t="s">
        <v>21</v>
      </c>
      <c r="E901" s="1">
        <v>638.30000000000007</v>
      </c>
      <c r="F901" s="1">
        <v>659.9</v>
      </c>
      <c r="G901" s="1">
        <v>643.69999999999993</v>
      </c>
      <c r="H901" s="1">
        <v>667.2</v>
      </c>
      <c r="I901" s="1">
        <v>658.1</v>
      </c>
      <c r="J901" s="1">
        <v>682.8</v>
      </c>
      <c r="K901" s="1">
        <v>691.1</v>
      </c>
      <c r="L901" s="1">
        <v>686.69999999999993</v>
      </c>
      <c r="M901" s="1">
        <v>704.6</v>
      </c>
      <c r="N901" s="1">
        <v>724.37539659418962</v>
      </c>
      <c r="O901" s="1">
        <v>735.48140862550429</v>
      </c>
      <c r="P901" s="1">
        <v>734.8618777587053</v>
      </c>
      <c r="Q901" s="1">
        <v>715.53206748503339</v>
      </c>
      <c r="R901" s="1">
        <v>718.71233762346617</v>
      </c>
      <c r="S901" s="1">
        <v>742.25565970149262</v>
      </c>
      <c r="T901" s="1">
        <v>766.62569962686575</v>
      </c>
      <c r="U901" s="1">
        <v>754.86767521019397</v>
      </c>
      <c r="V901" s="1">
        <v>758.47865181711609</v>
      </c>
      <c r="W901" s="1">
        <v>772.63134160090192</v>
      </c>
      <c r="X901" s="1">
        <v>788.3352993479549</v>
      </c>
      <c r="Y901" s="1">
        <v>760.04148948564114</v>
      </c>
    </row>
    <row r="902" spans="1:25" x14ac:dyDescent="0.25">
      <c r="A902" s="1" t="s">
        <v>121</v>
      </c>
      <c r="B902" s="1" t="s">
        <v>4</v>
      </c>
      <c r="C902" s="1"/>
      <c r="D902" s="1" t="s">
        <v>5</v>
      </c>
      <c r="E902" s="1"/>
      <c r="F902" s="1"/>
      <c r="G902" s="1"/>
      <c r="H902" s="1"/>
      <c r="I902" s="1"/>
      <c r="J902" s="1"/>
      <c r="K902" s="1"/>
      <c r="L902" s="1"/>
      <c r="M902" s="1"/>
      <c r="N902" s="1">
        <v>4.0999999999999996</v>
      </c>
      <c r="O902" s="1">
        <v>7</v>
      </c>
      <c r="P902" s="1">
        <v>5.5</v>
      </c>
      <c r="Q902" s="1">
        <v>7.5</v>
      </c>
      <c r="R902" s="1">
        <v>10.7</v>
      </c>
      <c r="S902" s="1">
        <v>9.4</v>
      </c>
      <c r="T902" s="1">
        <v>12.9</v>
      </c>
      <c r="U902" s="1">
        <v>9.4</v>
      </c>
      <c r="V902" s="1">
        <v>8.3000000000000007</v>
      </c>
      <c r="W902" s="1">
        <v>12.3</v>
      </c>
      <c r="X902" s="1">
        <v>8.6</v>
      </c>
      <c r="Y902" s="1">
        <v>9.6</v>
      </c>
    </row>
    <row r="903" spans="1:25" x14ac:dyDescent="0.25">
      <c r="A903" s="1" t="s">
        <v>121</v>
      </c>
      <c r="B903" s="1" t="s">
        <v>6</v>
      </c>
      <c r="C903" s="1"/>
      <c r="D903" s="1" t="s">
        <v>7</v>
      </c>
      <c r="E903" s="1"/>
      <c r="F903" s="1"/>
      <c r="G903" s="1"/>
      <c r="H903" s="1"/>
      <c r="I903" s="1"/>
      <c r="J903" s="1"/>
      <c r="K903" s="1"/>
      <c r="L903" s="1"/>
      <c r="M903" s="1"/>
      <c r="N903" s="1">
        <v>112.18132402586255</v>
      </c>
      <c r="O903" s="1">
        <v>106.20345652076453</v>
      </c>
      <c r="P903" s="1">
        <v>100.01877379192979</v>
      </c>
      <c r="Q903" s="1">
        <v>104.55594311778911</v>
      </c>
      <c r="R903" s="1">
        <v>102.95444429667067</v>
      </c>
      <c r="S903" s="1">
        <v>101.1166683837923</v>
      </c>
      <c r="T903" s="1">
        <v>100.15595904117794</v>
      </c>
      <c r="U903" s="1">
        <v>120.28725556015827</v>
      </c>
      <c r="V903" s="1">
        <v>111.80444062296309</v>
      </c>
      <c r="W903" s="1">
        <v>101.74714064701493</v>
      </c>
      <c r="X903" s="1">
        <v>109.42922311995027</v>
      </c>
      <c r="Y903" s="1">
        <v>117.14699889634095</v>
      </c>
    </row>
    <row r="904" spans="1:25" x14ac:dyDescent="0.25">
      <c r="A904" s="1" t="s">
        <v>121</v>
      </c>
      <c r="B904" s="1" t="s">
        <v>8</v>
      </c>
      <c r="C904" s="1"/>
      <c r="D904" s="1" t="s">
        <v>9</v>
      </c>
      <c r="E904" s="1"/>
      <c r="F904" s="1"/>
      <c r="G904" s="1"/>
      <c r="H904" s="1"/>
      <c r="I904" s="1"/>
      <c r="J904" s="1"/>
      <c r="K904" s="1"/>
      <c r="L904" s="1"/>
      <c r="M904" s="1"/>
      <c r="N904" s="1">
        <v>186.29397064713623</v>
      </c>
      <c r="O904" s="1">
        <v>184.48104069220079</v>
      </c>
      <c r="P904" s="1">
        <v>181.64870795826056</v>
      </c>
      <c r="Q904" s="1">
        <v>176.80077810571504</v>
      </c>
      <c r="R904" s="1">
        <v>175.4071064414594</v>
      </c>
      <c r="S904" s="1">
        <v>187.45601754411786</v>
      </c>
      <c r="T904" s="1">
        <v>201.25378985962396</v>
      </c>
      <c r="U904" s="1">
        <v>221.38853257531389</v>
      </c>
      <c r="V904" s="1">
        <v>224.00685925083556</v>
      </c>
      <c r="W904" s="1">
        <v>206.00297676603037</v>
      </c>
      <c r="X904" s="1">
        <v>210.76295835922934</v>
      </c>
      <c r="Y904" s="1">
        <v>220.13800973483882</v>
      </c>
    </row>
    <row r="905" spans="1:25" x14ac:dyDescent="0.25">
      <c r="A905" s="1" t="s">
        <v>121</v>
      </c>
      <c r="B905" s="1" t="s">
        <v>10</v>
      </c>
      <c r="C905" s="1"/>
      <c r="D905" s="1" t="s">
        <v>11</v>
      </c>
      <c r="E905" s="1"/>
      <c r="F905" s="1"/>
      <c r="G905" s="1"/>
      <c r="H905" s="1"/>
      <c r="I905" s="1"/>
      <c r="J905" s="1"/>
      <c r="K905" s="1"/>
      <c r="L905" s="1"/>
      <c r="M905" s="1"/>
      <c r="N905" s="1">
        <v>33.624705327001202</v>
      </c>
      <c r="O905" s="1">
        <v>36.315502787034688</v>
      </c>
      <c r="P905" s="1">
        <v>35.932518249809661</v>
      </c>
      <c r="Q905" s="1">
        <v>38.143278776495833</v>
      </c>
      <c r="R905" s="1">
        <v>37.938449261869934</v>
      </c>
      <c r="S905" s="1">
        <v>38.627314072089845</v>
      </c>
      <c r="T905" s="1">
        <v>40.190251099198058</v>
      </c>
      <c r="U905" s="1">
        <v>48.924211864527834</v>
      </c>
      <c r="V905" s="1">
        <v>46.388700126201336</v>
      </c>
      <c r="W905" s="1">
        <v>42.749882586954712</v>
      </c>
      <c r="X905" s="1">
        <v>46.207818520820382</v>
      </c>
      <c r="Y905" s="1">
        <v>51.514991368820219</v>
      </c>
    </row>
    <row r="906" spans="1:25" x14ac:dyDescent="0.25">
      <c r="A906" s="1" t="s">
        <v>121</v>
      </c>
      <c r="B906" s="1" t="s">
        <v>12</v>
      </c>
      <c r="C906" s="1"/>
      <c r="D906" s="1" t="s">
        <v>13</v>
      </c>
      <c r="E906" s="1"/>
      <c r="F906" s="1"/>
      <c r="G906" s="1"/>
      <c r="H906" s="1"/>
      <c r="I906" s="1"/>
      <c r="J906" s="1"/>
      <c r="K906" s="1"/>
      <c r="L906" s="1"/>
      <c r="M906" s="1"/>
      <c r="N906" s="1">
        <v>54.535452768096761</v>
      </c>
      <c r="O906" s="1">
        <v>54.624414126708309</v>
      </c>
      <c r="P906" s="1">
        <v>51.529518211958923</v>
      </c>
      <c r="Q906" s="1">
        <v>48.790974846412425</v>
      </c>
      <c r="R906" s="1">
        <v>48.982640378696026</v>
      </c>
      <c r="S906" s="1">
        <v>49.219043021505009</v>
      </c>
      <c r="T906" s="1">
        <v>49.028131242055565</v>
      </c>
      <c r="U906" s="1">
        <v>45.353941700891518</v>
      </c>
      <c r="V906" s="1">
        <v>50.365576105559541</v>
      </c>
      <c r="W906" s="1">
        <v>54.837560192616365</v>
      </c>
      <c r="X906" s="1">
        <v>57.783191026643664</v>
      </c>
      <c r="Y906" s="1">
        <v>56.064131968764052</v>
      </c>
    </row>
    <row r="907" spans="1:25" x14ac:dyDescent="0.25">
      <c r="A907" s="1" t="s">
        <v>121</v>
      </c>
      <c r="B907" s="1" t="s">
        <v>14</v>
      </c>
      <c r="C907" s="1"/>
      <c r="D907" s="1" t="s">
        <v>15</v>
      </c>
      <c r="E907" s="1"/>
      <c r="F907" s="1"/>
      <c r="G907" s="1"/>
      <c r="H907" s="1"/>
      <c r="I907" s="1"/>
      <c r="J907" s="1"/>
      <c r="K907" s="1"/>
      <c r="L907" s="1"/>
      <c r="M907" s="1"/>
      <c r="N907" s="1">
        <v>93.722904953308486</v>
      </c>
      <c r="O907" s="1">
        <v>103.68299323721411</v>
      </c>
      <c r="P907" s="1">
        <v>102.16053650506598</v>
      </c>
      <c r="Q907" s="1">
        <v>102.74846296510955</v>
      </c>
      <c r="R907" s="1">
        <v>104.87439371327304</v>
      </c>
      <c r="S907" s="1">
        <v>106.45973357240555</v>
      </c>
      <c r="T907" s="1">
        <v>108.67091202106411</v>
      </c>
      <c r="U907" s="1">
        <v>101.32252829810677</v>
      </c>
      <c r="V907" s="1">
        <v>107.75092364600012</v>
      </c>
      <c r="W907" s="1">
        <v>115.40048154093097</v>
      </c>
      <c r="X907" s="1">
        <v>116.38879830303289</v>
      </c>
      <c r="Y907" s="1">
        <v>116.33841875829769</v>
      </c>
    </row>
    <row r="908" spans="1:25" x14ac:dyDescent="0.25">
      <c r="A908" s="1" t="s">
        <v>121</v>
      </c>
      <c r="B908" s="1" t="s">
        <v>16</v>
      </c>
      <c r="C908" s="1"/>
      <c r="D908" s="1" t="s">
        <v>17</v>
      </c>
      <c r="E908" s="1"/>
      <c r="F908" s="1"/>
      <c r="G908" s="1"/>
      <c r="H908" s="1"/>
      <c r="I908" s="1"/>
      <c r="J908" s="1"/>
      <c r="K908" s="1"/>
      <c r="L908" s="1"/>
      <c r="M908" s="1"/>
      <c r="N908" s="1">
        <v>69.241642278594767</v>
      </c>
      <c r="O908" s="1">
        <v>80.992592636077589</v>
      </c>
      <c r="P908" s="1">
        <v>82.609945282975133</v>
      </c>
      <c r="Q908" s="1">
        <v>79.760562188478048</v>
      </c>
      <c r="R908" s="1">
        <v>82.042965908030979</v>
      </c>
      <c r="S908" s="1">
        <v>81.221223406089464</v>
      </c>
      <c r="T908" s="1">
        <v>84.600956736880335</v>
      </c>
      <c r="U908" s="1">
        <v>80.123530001001697</v>
      </c>
      <c r="V908" s="1">
        <v>86.683500248440353</v>
      </c>
      <c r="W908" s="1">
        <v>89.46195826645264</v>
      </c>
      <c r="X908" s="1">
        <v>88.728010670323442</v>
      </c>
      <c r="Y908" s="1">
        <v>89.797449272938238</v>
      </c>
    </row>
    <row r="909" spans="1:25" x14ac:dyDescent="0.25">
      <c r="A909" s="1" t="s">
        <v>121</v>
      </c>
      <c r="B909" s="1" t="s">
        <v>18</v>
      </c>
      <c r="C909" s="1"/>
      <c r="D909" s="1" t="s">
        <v>19</v>
      </c>
      <c r="E909" s="1"/>
      <c r="F909" s="1"/>
      <c r="G909" s="1"/>
      <c r="H909" s="1"/>
      <c r="I909" s="1"/>
      <c r="J909" s="1"/>
      <c r="K909" s="1"/>
      <c r="L909" s="1"/>
      <c r="M909" s="1"/>
      <c r="N909" s="1">
        <v>45.780049789454168</v>
      </c>
      <c r="O909" s="1">
        <v>50.732140862550423</v>
      </c>
      <c r="P909" s="1">
        <v>47.179680603236875</v>
      </c>
      <c r="Q909" s="1">
        <v>51.188044990022377</v>
      </c>
      <c r="R909" s="1">
        <v>48.805393594732116</v>
      </c>
      <c r="S909" s="1">
        <v>43.512764179104479</v>
      </c>
      <c r="T909" s="1">
        <v>51.479964435634329</v>
      </c>
      <c r="U909" s="1">
        <v>59.105053384924211</v>
      </c>
      <c r="V909" s="1">
        <v>48.725087924970694</v>
      </c>
      <c r="W909" s="1">
        <v>53.916329436895509</v>
      </c>
      <c r="X909" s="1">
        <v>62.824955542382931</v>
      </c>
      <c r="Y909" s="1">
        <v>63.807796935981827</v>
      </c>
    </row>
    <row r="910" spans="1:25" x14ac:dyDescent="0.25">
      <c r="A910" s="1" t="s">
        <v>121</v>
      </c>
      <c r="B910" s="1" t="s">
        <v>20</v>
      </c>
      <c r="C910" s="1"/>
      <c r="D910" s="1" t="s">
        <v>21</v>
      </c>
      <c r="E910" s="1">
        <v>534.1</v>
      </c>
      <c r="F910" s="1">
        <v>532.29999999999995</v>
      </c>
      <c r="G910" s="1">
        <v>557.20000000000005</v>
      </c>
      <c r="H910" s="1">
        <v>544.59999999999991</v>
      </c>
      <c r="I910" s="1">
        <v>534.70000000000005</v>
      </c>
      <c r="J910" s="1">
        <v>564.4</v>
      </c>
      <c r="K910" s="1">
        <v>609.40000000000009</v>
      </c>
      <c r="L910" s="1">
        <v>584.6</v>
      </c>
      <c r="M910" s="1">
        <v>609.29999999999995</v>
      </c>
      <c r="N910" s="1">
        <v>599.48004978945426</v>
      </c>
      <c r="O910" s="1">
        <v>624.03214086255036</v>
      </c>
      <c r="P910" s="1">
        <v>606.57968060323697</v>
      </c>
      <c r="Q910" s="1">
        <v>609.48804499002244</v>
      </c>
      <c r="R910" s="1">
        <v>611.70539359473219</v>
      </c>
      <c r="S910" s="1">
        <v>617.01276417910458</v>
      </c>
      <c r="T910" s="1">
        <v>648.27996443563427</v>
      </c>
      <c r="U910" s="1">
        <v>685.90505338492414</v>
      </c>
      <c r="V910" s="1">
        <v>684.02508792497076</v>
      </c>
      <c r="W910" s="1">
        <v>676.41632943689535</v>
      </c>
      <c r="X910" s="1">
        <v>700.72495554238287</v>
      </c>
      <c r="Y910" s="1">
        <v>724.40779693598188</v>
      </c>
    </row>
    <row r="911" spans="1:25" x14ac:dyDescent="0.25">
      <c r="A911" s="1" t="s">
        <v>122</v>
      </c>
      <c r="B911" s="1" t="s">
        <v>4</v>
      </c>
      <c r="C911" s="1"/>
      <c r="D911" s="1" t="s">
        <v>5</v>
      </c>
      <c r="E911" s="1"/>
      <c r="F911" s="1"/>
      <c r="G911" s="1"/>
      <c r="H911" s="1"/>
      <c r="I911" s="1"/>
      <c r="J911" s="1"/>
      <c r="K911" s="1"/>
      <c r="L911" s="1"/>
      <c r="M911" s="1"/>
      <c r="N911" s="1">
        <v>12.2</v>
      </c>
      <c r="O911" s="1">
        <v>9.6999999999999993</v>
      </c>
      <c r="P911" s="1">
        <v>7.9</v>
      </c>
      <c r="Q911" s="1">
        <v>6.6</v>
      </c>
      <c r="R911" s="1">
        <v>10.7</v>
      </c>
      <c r="S911" s="1">
        <v>12.6</v>
      </c>
      <c r="T911" s="1">
        <v>11.7</v>
      </c>
      <c r="U911" s="1">
        <v>9.3000000000000007</v>
      </c>
      <c r="V911" s="1">
        <v>10.199999999999999</v>
      </c>
      <c r="W911" s="1">
        <v>11.7</v>
      </c>
      <c r="X911" s="1">
        <v>12.8</v>
      </c>
      <c r="Y911" s="1">
        <v>8.9</v>
      </c>
    </row>
    <row r="912" spans="1:25" x14ac:dyDescent="0.25">
      <c r="A912" s="1" t="s">
        <v>122</v>
      </c>
      <c r="B912" s="1" t="s">
        <v>6</v>
      </c>
      <c r="C912" s="1"/>
      <c r="D912" s="1" t="s">
        <v>7</v>
      </c>
      <c r="E912" s="1"/>
      <c r="F912" s="1"/>
      <c r="G912" s="1"/>
      <c r="H912" s="1"/>
      <c r="I912" s="1"/>
      <c r="J912" s="1"/>
      <c r="K912" s="1"/>
      <c r="L912" s="1"/>
      <c r="M912" s="1"/>
      <c r="N912" s="1">
        <v>160.3949190364479</v>
      </c>
      <c r="O912" s="1">
        <v>139.15510557855254</v>
      </c>
      <c r="P912" s="1">
        <v>139.74748533297506</v>
      </c>
      <c r="Q912" s="1">
        <v>136.27124586351849</v>
      </c>
      <c r="R912" s="1">
        <v>143.28890809948132</v>
      </c>
      <c r="S912" s="1">
        <v>143.06811592069823</v>
      </c>
      <c r="T912" s="1">
        <v>132.93838355804203</v>
      </c>
      <c r="U912" s="1">
        <v>138.23807333552358</v>
      </c>
      <c r="V912" s="1">
        <v>148.0908718987061</v>
      </c>
      <c r="W912" s="1">
        <v>152.25832389424536</v>
      </c>
      <c r="X912" s="1">
        <v>148.89459291485394</v>
      </c>
      <c r="Y912" s="1">
        <v>138.97869089056795</v>
      </c>
    </row>
    <row r="913" spans="1:25" x14ac:dyDescent="0.25">
      <c r="A913" s="1" t="s">
        <v>122</v>
      </c>
      <c r="B913" s="1" t="s">
        <v>8</v>
      </c>
      <c r="C913" s="1"/>
      <c r="D913" s="1" t="s">
        <v>9</v>
      </c>
      <c r="E913" s="1"/>
      <c r="F913" s="1"/>
      <c r="G913" s="1"/>
      <c r="H913" s="1"/>
      <c r="I913" s="1"/>
      <c r="J913" s="1"/>
      <c r="K913" s="1"/>
      <c r="L913" s="1"/>
      <c r="M913" s="1"/>
      <c r="N913" s="1">
        <v>286.42905819076498</v>
      </c>
      <c r="O913" s="1">
        <v>297.06181388884738</v>
      </c>
      <c r="P913" s="1">
        <v>306.94714944690759</v>
      </c>
      <c r="Q913" s="1">
        <v>287.91534746444859</v>
      </c>
      <c r="R913" s="1">
        <v>278.60949594360955</v>
      </c>
      <c r="S913" s="1">
        <v>294.27880723547679</v>
      </c>
      <c r="T913" s="1">
        <v>312.81654274821426</v>
      </c>
      <c r="U913" s="1">
        <v>333.1366120530804</v>
      </c>
      <c r="V913" s="1">
        <v>325.86485084665838</v>
      </c>
      <c r="W913" s="1">
        <v>331.46911208111175</v>
      </c>
      <c r="X913" s="1">
        <v>340.43285684690284</v>
      </c>
      <c r="Y913" s="1">
        <v>327.40590599088773</v>
      </c>
    </row>
    <row r="914" spans="1:25" x14ac:dyDescent="0.25">
      <c r="A914" s="1" t="s">
        <v>122</v>
      </c>
      <c r="B914" s="1" t="s">
        <v>10</v>
      </c>
      <c r="C914" s="1"/>
      <c r="D914" s="1" t="s">
        <v>11</v>
      </c>
      <c r="E914" s="1"/>
      <c r="F914" s="1"/>
      <c r="G914" s="1"/>
      <c r="H914" s="1"/>
      <c r="I914" s="1"/>
      <c r="J914" s="1"/>
      <c r="K914" s="1"/>
      <c r="L914" s="1"/>
      <c r="M914" s="1"/>
      <c r="N914" s="1">
        <v>48.076022772787091</v>
      </c>
      <c r="O914" s="1">
        <v>47.583080532600086</v>
      </c>
      <c r="P914" s="1">
        <v>50.205365220117336</v>
      </c>
      <c r="Q914" s="1">
        <v>49.713406672032903</v>
      </c>
      <c r="R914" s="1">
        <v>52.801595956909175</v>
      </c>
      <c r="S914" s="1">
        <v>54.653076843824977</v>
      </c>
      <c r="T914" s="1">
        <v>53.3450736937437</v>
      </c>
      <c r="U914" s="1">
        <v>56.225314611396001</v>
      </c>
      <c r="V914" s="1">
        <v>61.444277254635473</v>
      </c>
      <c r="W914" s="1">
        <v>63.972564024642921</v>
      </c>
      <c r="X914" s="1">
        <v>62.872550238243214</v>
      </c>
      <c r="Y914" s="1">
        <v>61.1154031185443</v>
      </c>
    </row>
    <row r="915" spans="1:25" x14ac:dyDescent="0.25">
      <c r="A915" s="1" t="s">
        <v>122</v>
      </c>
      <c r="B915" s="1" t="s">
        <v>12</v>
      </c>
      <c r="C915" s="1"/>
      <c r="D915" s="1" t="s">
        <v>13</v>
      </c>
      <c r="E915" s="1"/>
      <c r="F915" s="1"/>
      <c r="G915" s="1"/>
      <c r="H915" s="1"/>
      <c r="I915" s="1"/>
      <c r="J915" s="1"/>
      <c r="K915" s="1"/>
      <c r="L915" s="1"/>
      <c r="M915" s="1"/>
      <c r="N915" s="1">
        <v>79.233117584912989</v>
      </c>
      <c r="O915" s="1">
        <v>77.245723946836975</v>
      </c>
      <c r="P915" s="1">
        <v>73.074657438965019</v>
      </c>
      <c r="Q915" s="1">
        <v>73.639988408484996</v>
      </c>
      <c r="R915" s="1">
        <v>71.927031060535413</v>
      </c>
      <c r="S915" s="1">
        <v>71.096481730515038</v>
      </c>
      <c r="T915" s="1">
        <v>70.274329262756495</v>
      </c>
      <c r="U915" s="1">
        <v>72.130364953754707</v>
      </c>
      <c r="V915" s="1">
        <v>76.762240379837678</v>
      </c>
      <c r="W915" s="1">
        <v>80.218671995282847</v>
      </c>
      <c r="X915" s="1">
        <v>85.389006138649933</v>
      </c>
      <c r="Y915" s="1">
        <v>86.234418089254547</v>
      </c>
    </row>
    <row r="916" spans="1:25" x14ac:dyDescent="0.25">
      <c r="A916" s="1" t="s">
        <v>122</v>
      </c>
      <c r="B916" s="1" t="s">
        <v>14</v>
      </c>
      <c r="C916" s="1"/>
      <c r="D916" s="1" t="s">
        <v>15</v>
      </c>
      <c r="E916" s="1"/>
      <c r="F916" s="1"/>
      <c r="G916" s="1"/>
      <c r="H916" s="1"/>
      <c r="I916" s="1"/>
      <c r="J916" s="1"/>
      <c r="K916" s="1"/>
      <c r="L916" s="1"/>
      <c r="M916" s="1"/>
      <c r="N916" s="1">
        <v>136.16753087469186</v>
      </c>
      <c r="O916" s="1">
        <v>146.62066406800355</v>
      </c>
      <c r="P916" s="1">
        <v>144.87514084996872</v>
      </c>
      <c r="Q916" s="1">
        <v>155.07777095166341</v>
      </c>
      <c r="R916" s="1">
        <v>153.99953362559464</v>
      </c>
      <c r="S916" s="1">
        <v>153.78016390239418</v>
      </c>
      <c r="T916" s="1">
        <v>155.76313555474852</v>
      </c>
      <c r="U916" s="1">
        <v>161.14213384976682</v>
      </c>
      <c r="V916" s="1">
        <v>164.22332357974938</v>
      </c>
      <c r="W916" s="1">
        <v>168.81264126838536</v>
      </c>
      <c r="X916" s="1">
        <v>171.99333640444382</v>
      </c>
      <c r="Y916" s="1">
        <v>178.94463876896057</v>
      </c>
    </row>
    <row r="917" spans="1:25" x14ac:dyDescent="0.25">
      <c r="A917" s="1" t="s">
        <v>122</v>
      </c>
      <c r="B917" s="1" t="s">
        <v>16</v>
      </c>
      <c r="C917" s="1"/>
      <c r="D917" s="1" t="s">
        <v>17</v>
      </c>
      <c r="E917" s="1"/>
      <c r="F917" s="1"/>
      <c r="G917" s="1"/>
      <c r="H917" s="1"/>
      <c r="I917" s="1"/>
      <c r="J917" s="1"/>
      <c r="K917" s="1"/>
      <c r="L917" s="1"/>
      <c r="M917" s="1"/>
      <c r="N917" s="1">
        <v>100.59935154039515</v>
      </c>
      <c r="O917" s="1">
        <v>114.53361198515942</v>
      </c>
      <c r="P917" s="1">
        <v>117.15020171106632</v>
      </c>
      <c r="Q917" s="1">
        <v>120.38224063985164</v>
      </c>
      <c r="R917" s="1">
        <v>120.47343531386998</v>
      </c>
      <c r="S917" s="1">
        <v>117.32335436709081</v>
      </c>
      <c r="T917" s="1">
        <v>121.262535182495</v>
      </c>
      <c r="U917" s="1">
        <v>127.42750119647845</v>
      </c>
      <c r="V917" s="1">
        <v>132.11443604041298</v>
      </c>
      <c r="W917" s="1">
        <v>130.86868673633177</v>
      </c>
      <c r="X917" s="1">
        <v>131.11765745690627</v>
      </c>
      <c r="Y917" s="1">
        <v>138.12094314178489</v>
      </c>
    </row>
    <row r="918" spans="1:25" x14ac:dyDescent="0.25">
      <c r="A918" s="1" t="s">
        <v>122</v>
      </c>
      <c r="B918" s="1" t="s">
        <v>18</v>
      </c>
      <c r="C918" s="1"/>
      <c r="D918" s="1" t="s">
        <v>19</v>
      </c>
      <c r="E918" s="1"/>
      <c r="F918" s="1"/>
      <c r="G918" s="1"/>
      <c r="H918" s="1"/>
      <c r="I918" s="1"/>
      <c r="J918" s="1"/>
      <c r="K918" s="1"/>
      <c r="L918" s="1"/>
      <c r="M918" s="1"/>
      <c r="N918" s="1">
        <v>67.26565587012368</v>
      </c>
      <c r="O918" s="1">
        <v>73.521467576791807</v>
      </c>
      <c r="P918" s="1">
        <v>71.497118685630213</v>
      </c>
      <c r="Q918" s="1">
        <v>71.873075527604755</v>
      </c>
      <c r="R918" s="1">
        <v>68.613552828494463</v>
      </c>
      <c r="S918" s="1">
        <v>75.287976119402984</v>
      </c>
      <c r="T918" s="1">
        <v>83.006637709888054</v>
      </c>
      <c r="U918" s="1">
        <v>79.781729846100134</v>
      </c>
      <c r="V918" s="1">
        <v>79.510398593200463</v>
      </c>
      <c r="W918" s="1">
        <v>87.095072093989202</v>
      </c>
      <c r="X918" s="1">
        <v>87.126733847065793</v>
      </c>
      <c r="Y918" s="1">
        <v>86.875659695928235</v>
      </c>
    </row>
    <row r="919" spans="1:25" x14ac:dyDescent="0.25">
      <c r="A919" s="1" t="s">
        <v>122</v>
      </c>
      <c r="B919" s="1" t="s">
        <v>20</v>
      </c>
      <c r="C919" s="1"/>
      <c r="D919" s="1" t="s">
        <v>21</v>
      </c>
      <c r="E919" s="1">
        <v>770.4</v>
      </c>
      <c r="F919" s="1">
        <v>796.2</v>
      </c>
      <c r="G919" s="1">
        <v>826.1</v>
      </c>
      <c r="H919" s="1">
        <v>833.8</v>
      </c>
      <c r="I919" s="1">
        <v>819.69999999999993</v>
      </c>
      <c r="J919" s="1">
        <v>812</v>
      </c>
      <c r="K919" s="1">
        <v>859.90000000000009</v>
      </c>
      <c r="L919" s="1">
        <v>877.6</v>
      </c>
      <c r="M919" s="1">
        <v>900.59999999999991</v>
      </c>
      <c r="N919" s="1">
        <v>890.36565587012365</v>
      </c>
      <c r="O919" s="1">
        <v>905.42146757679166</v>
      </c>
      <c r="P919" s="1">
        <v>911.39711868563029</v>
      </c>
      <c r="Q919" s="1">
        <v>901.47307552760481</v>
      </c>
      <c r="R919" s="1">
        <v>900.41355282849452</v>
      </c>
      <c r="S919" s="1">
        <v>922.08797611940292</v>
      </c>
      <c r="T919" s="1">
        <v>941.10663770988799</v>
      </c>
      <c r="U919" s="1">
        <v>977.38172984610003</v>
      </c>
      <c r="V919" s="1">
        <v>998.21039859320035</v>
      </c>
      <c r="W919" s="1">
        <v>1026.3950720939893</v>
      </c>
      <c r="X919" s="1">
        <v>1040.6267338470657</v>
      </c>
      <c r="Y919" s="1">
        <v>1026.5756596959282</v>
      </c>
    </row>
    <row r="920" spans="1:25" x14ac:dyDescent="0.25">
      <c r="A920" s="1" t="s">
        <v>123</v>
      </c>
      <c r="B920" s="1" t="s">
        <v>4</v>
      </c>
      <c r="C920" s="1"/>
      <c r="D920" s="1" t="s">
        <v>5</v>
      </c>
      <c r="E920" s="1"/>
      <c r="F920" s="1"/>
      <c r="G920" s="1"/>
      <c r="H920" s="1"/>
      <c r="I920" s="1"/>
      <c r="J920" s="1"/>
      <c r="K920" s="1"/>
      <c r="L920" s="1"/>
      <c r="M920" s="1"/>
      <c r="N920" s="1">
        <v>9.6999999999999993</v>
      </c>
      <c r="O920" s="1">
        <v>13.2</v>
      </c>
      <c r="P920" s="1">
        <v>17.899999999999999</v>
      </c>
      <c r="Q920" s="1">
        <v>13.4</v>
      </c>
      <c r="R920" s="1">
        <v>8.1999999999999993</v>
      </c>
      <c r="S920" s="1">
        <v>7</v>
      </c>
      <c r="T920" s="1">
        <v>12.2</v>
      </c>
      <c r="U920" s="1">
        <v>12.5</v>
      </c>
      <c r="V920" s="1">
        <v>9.1</v>
      </c>
      <c r="W920" s="1">
        <v>9.8000000000000007</v>
      </c>
      <c r="X920" s="1">
        <v>10.7</v>
      </c>
      <c r="Y920" s="1">
        <v>8.4</v>
      </c>
    </row>
    <row r="921" spans="1:25" x14ac:dyDescent="0.25">
      <c r="A921" s="1" t="s">
        <v>123</v>
      </c>
      <c r="B921" s="1" t="s">
        <v>6</v>
      </c>
      <c r="C921" s="1"/>
      <c r="D921" s="1" t="s">
        <v>7</v>
      </c>
      <c r="E921" s="1"/>
      <c r="F921" s="1"/>
      <c r="G921" s="1"/>
      <c r="H921" s="1"/>
      <c r="I921" s="1"/>
      <c r="J921" s="1"/>
      <c r="K921" s="1"/>
      <c r="L921" s="1"/>
      <c r="M921" s="1"/>
      <c r="N921" s="1">
        <v>87.807003490301526</v>
      </c>
      <c r="O921" s="1">
        <v>76.40116861186246</v>
      </c>
      <c r="P921" s="1">
        <v>81.490324988430615</v>
      </c>
      <c r="Q921" s="1">
        <v>86.955692692961279</v>
      </c>
      <c r="R921" s="1">
        <v>79.566258811012105</v>
      </c>
      <c r="S921" s="1">
        <v>72.275048202169472</v>
      </c>
      <c r="T921" s="1">
        <v>83.029968302195485</v>
      </c>
      <c r="U921" s="1">
        <v>78.457935635007942</v>
      </c>
      <c r="V921" s="1">
        <v>76.295972651753644</v>
      </c>
      <c r="W921" s="1">
        <v>81.899479238610922</v>
      </c>
      <c r="X921" s="1">
        <v>75.056159105034183</v>
      </c>
      <c r="Y921" s="1">
        <v>66.753544443501141</v>
      </c>
    </row>
    <row r="922" spans="1:25" x14ac:dyDescent="0.25">
      <c r="A922" s="1" t="s">
        <v>123</v>
      </c>
      <c r="B922" s="1" t="s">
        <v>8</v>
      </c>
      <c r="C922" s="1"/>
      <c r="D922" s="1" t="s">
        <v>9</v>
      </c>
      <c r="E922" s="1"/>
      <c r="F922" s="1"/>
      <c r="G922" s="1"/>
      <c r="H922" s="1"/>
      <c r="I922" s="1"/>
      <c r="J922" s="1"/>
      <c r="K922" s="1"/>
      <c r="L922" s="1"/>
      <c r="M922" s="1"/>
      <c r="N922" s="1">
        <v>129.97413600732392</v>
      </c>
      <c r="O922" s="1">
        <v>113.4740051108089</v>
      </c>
      <c r="P922" s="1">
        <v>107.1336453341693</v>
      </c>
      <c r="Q922" s="1">
        <v>121.621813791253</v>
      </c>
      <c r="R922" s="1">
        <v>142.81377842798241</v>
      </c>
      <c r="S922" s="1">
        <v>139.71534963130858</v>
      </c>
      <c r="T922" s="1">
        <v>137.55204136782601</v>
      </c>
      <c r="U922" s="1">
        <v>141.03101404145298</v>
      </c>
      <c r="V922" s="1">
        <v>130.14812015477</v>
      </c>
      <c r="W922" s="1">
        <v>131.98979335304034</v>
      </c>
      <c r="X922" s="1">
        <v>148.45046612802983</v>
      </c>
      <c r="Y922" s="1">
        <v>145.39181311373349</v>
      </c>
    </row>
    <row r="923" spans="1:25" x14ac:dyDescent="0.25">
      <c r="A923" s="1" t="s">
        <v>123</v>
      </c>
      <c r="B923" s="1" t="s">
        <v>10</v>
      </c>
      <c r="C923" s="1"/>
      <c r="D923" s="1" t="s">
        <v>11</v>
      </c>
      <c r="E923" s="1"/>
      <c r="F923" s="1"/>
      <c r="G923" s="1"/>
      <c r="H923" s="1"/>
      <c r="I923" s="1"/>
      <c r="J923" s="1"/>
      <c r="K923" s="1"/>
      <c r="L923" s="1"/>
      <c r="M923" s="1"/>
      <c r="N923" s="1">
        <v>26.318860502374548</v>
      </c>
      <c r="O923" s="1">
        <v>26.124826277328633</v>
      </c>
      <c r="P923" s="1">
        <v>29.276029677400096</v>
      </c>
      <c r="Q923" s="1">
        <v>31.7224935157857</v>
      </c>
      <c r="R923" s="1">
        <v>29.319962761005456</v>
      </c>
      <c r="S923" s="1">
        <v>27.609602166521942</v>
      </c>
      <c r="T923" s="1">
        <v>33.317990329978528</v>
      </c>
      <c r="U923" s="1">
        <v>31.911050323539076</v>
      </c>
      <c r="V923" s="1">
        <v>31.655907193476363</v>
      </c>
      <c r="W923" s="1">
        <v>34.410727408348755</v>
      </c>
      <c r="X923" s="1">
        <v>31.693374766935985</v>
      </c>
      <c r="Y923" s="1">
        <v>29.354642442765375</v>
      </c>
    </row>
    <row r="924" spans="1:25" x14ac:dyDescent="0.25">
      <c r="A924" s="1" t="s">
        <v>123</v>
      </c>
      <c r="B924" s="1" t="s">
        <v>12</v>
      </c>
      <c r="C924" s="1"/>
      <c r="D924" s="1" t="s">
        <v>13</v>
      </c>
      <c r="E924" s="1"/>
      <c r="F924" s="1"/>
      <c r="G924" s="1"/>
      <c r="H924" s="1"/>
      <c r="I924" s="1"/>
      <c r="J924" s="1"/>
      <c r="K924" s="1"/>
      <c r="L924" s="1"/>
      <c r="M924" s="1"/>
      <c r="N924" s="1">
        <v>41.622460503466954</v>
      </c>
      <c r="O924" s="1">
        <v>39.170703987225842</v>
      </c>
      <c r="P924" s="1">
        <v>37.638573184020778</v>
      </c>
      <c r="Q924" s="1">
        <v>33.814065144314362</v>
      </c>
      <c r="R924" s="1">
        <v>34.053213319653025</v>
      </c>
      <c r="S924" s="1">
        <v>38.311488109605421</v>
      </c>
      <c r="T924" s="1">
        <v>34.944937125476663</v>
      </c>
      <c r="U924" s="1">
        <v>36.635106347457338</v>
      </c>
      <c r="V924" s="1">
        <v>36.642602550654225</v>
      </c>
      <c r="W924" s="1">
        <v>39.697579192190517</v>
      </c>
      <c r="X924" s="1">
        <v>39.958098625499503</v>
      </c>
      <c r="Y924" s="1">
        <v>39.770894531617522</v>
      </c>
    </row>
    <row r="925" spans="1:25" x14ac:dyDescent="0.25">
      <c r="A925" s="1" t="s">
        <v>123</v>
      </c>
      <c r="B925" s="1" t="s">
        <v>14</v>
      </c>
      <c r="C925" s="1"/>
      <c r="D925" s="1" t="s">
        <v>15</v>
      </c>
      <c r="E925" s="1"/>
      <c r="F925" s="1"/>
      <c r="G925" s="1"/>
      <c r="H925" s="1"/>
      <c r="I925" s="1"/>
      <c r="J925" s="1"/>
      <c r="K925" s="1"/>
      <c r="L925" s="1"/>
      <c r="M925" s="1"/>
      <c r="N925" s="1">
        <v>71.531044699996357</v>
      </c>
      <c r="O925" s="1">
        <v>74.350194899732301</v>
      </c>
      <c r="P925" s="1">
        <v>74.620857387957628</v>
      </c>
      <c r="Q925" s="1">
        <v>71.208727251651794</v>
      </c>
      <c r="R925" s="1">
        <v>72.909709915119862</v>
      </c>
      <c r="S925" s="1">
        <v>82.866926427824339</v>
      </c>
      <c r="T925" s="1">
        <v>77.455495278736151</v>
      </c>
      <c r="U925" s="1">
        <v>81.844299754026281</v>
      </c>
      <c r="V925" s="1">
        <v>78.392318224479652</v>
      </c>
      <c r="W925" s="1">
        <v>83.539817210993547</v>
      </c>
      <c r="X925" s="1">
        <v>80.484912634048627</v>
      </c>
      <c r="Y925" s="1">
        <v>82.528397746160834</v>
      </c>
    </row>
    <row r="926" spans="1:25" x14ac:dyDescent="0.25">
      <c r="A926" s="1" t="s">
        <v>123</v>
      </c>
      <c r="B926" s="1" t="s">
        <v>16</v>
      </c>
      <c r="C926" s="1"/>
      <c r="D926" s="1" t="s">
        <v>17</v>
      </c>
      <c r="E926" s="1"/>
      <c r="F926" s="1"/>
      <c r="G926" s="1"/>
      <c r="H926" s="1"/>
      <c r="I926" s="1"/>
      <c r="J926" s="1"/>
      <c r="K926" s="1"/>
      <c r="L926" s="1"/>
      <c r="M926" s="1"/>
      <c r="N926" s="1">
        <v>52.846494796536696</v>
      </c>
      <c r="O926" s="1">
        <v>58.079101113041837</v>
      </c>
      <c r="P926" s="1">
        <v>60.340569428021617</v>
      </c>
      <c r="Q926" s="1">
        <v>55.277207604033855</v>
      </c>
      <c r="R926" s="1">
        <v>57.037076765227134</v>
      </c>
      <c r="S926" s="1">
        <v>63.221585462570268</v>
      </c>
      <c r="T926" s="1">
        <v>60.299567595787167</v>
      </c>
      <c r="U926" s="1">
        <v>64.720593898516356</v>
      </c>
      <c r="V926" s="1">
        <v>63.065079224866118</v>
      </c>
      <c r="W926" s="1">
        <v>64.762603596815936</v>
      </c>
      <c r="X926" s="1">
        <v>61.356988740451897</v>
      </c>
      <c r="Y926" s="1">
        <v>63.700707722221637</v>
      </c>
    </row>
    <row r="927" spans="1:25" x14ac:dyDescent="0.25">
      <c r="A927" s="1" t="s">
        <v>123</v>
      </c>
      <c r="B927" s="1" t="s">
        <v>18</v>
      </c>
      <c r="C927" s="1"/>
      <c r="D927" s="1" t="s">
        <v>19</v>
      </c>
      <c r="E927" s="1"/>
      <c r="F927" s="1"/>
      <c r="G927" s="1"/>
      <c r="H927" s="1"/>
      <c r="I927" s="1"/>
      <c r="J927" s="1"/>
      <c r="K927" s="1"/>
      <c r="L927" s="1"/>
      <c r="M927" s="1"/>
      <c r="N927" s="1">
        <v>39.49480918456527</v>
      </c>
      <c r="O927" s="1">
        <v>42.114498914055225</v>
      </c>
      <c r="P927" s="1">
        <v>42.030710519862673</v>
      </c>
      <c r="Q927" s="1">
        <v>44.25155409082663</v>
      </c>
      <c r="R927" s="1">
        <v>37.22004190362167</v>
      </c>
      <c r="S927" s="1">
        <v>47.243313432835819</v>
      </c>
      <c r="T927" s="1">
        <v>39.440811567164182</v>
      </c>
      <c r="U927" s="1">
        <v>43.887045064440109</v>
      </c>
      <c r="V927" s="1">
        <v>44.181348182883937</v>
      </c>
      <c r="W927" s="1">
        <v>42.023396427935687</v>
      </c>
      <c r="X927" s="1">
        <v>40.297391819798463</v>
      </c>
      <c r="Y927" s="1">
        <v>46.847492281703268</v>
      </c>
    </row>
    <row r="928" spans="1:25" x14ac:dyDescent="0.25">
      <c r="A928" s="1" t="s">
        <v>123</v>
      </c>
      <c r="B928" s="1" t="s">
        <v>20</v>
      </c>
      <c r="C928" s="1"/>
      <c r="D928" s="1" t="s">
        <v>21</v>
      </c>
      <c r="E928" s="1">
        <v>401.2</v>
      </c>
      <c r="F928" s="1">
        <v>426.4</v>
      </c>
      <c r="G928" s="1">
        <v>398.3</v>
      </c>
      <c r="H928" s="1">
        <v>425.2</v>
      </c>
      <c r="I928" s="1">
        <v>422.9</v>
      </c>
      <c r="J928" s="1">
        <v>429.2</v>
      </c>
      <c r="K928" s="1">
        <v>423</v>
      </c>
      <c r="L928" s="1">
        <v>410</v>
      </c>
      <c r="M928" s="1">
        <v>435.9</v>
      </c>
      <c r="N928" s="1">
        <v>459.29480918456528</v>
      </c>
      <c r="O928" s="1">
        <v>442.91449891405517</v>
      </c>
      <c r="P928" s="1">
        <v>450.43071051986277</v>
      </c>
      <c r="Q928" s="1">
        <v>458.25155409082663</v>
      </c>
      <c r="R928" s="1">
        <v>461.12004190362171</v>
      </c>
      <c r="S928" s="1">
        <v>478.24331343283586</v>
      </c>
      <c r="T928" s="1">
        <v>478.24081156716414</v>
      </c>
      <c r="U928" s="1">
        <v>490.98704506444005</v>
      </c>
      <c r="V928" s="1">
        <v>469.48134818288389</v>
      </c>
      <c r="W928" s="1">
        <v>488.12339642793569</v>
      </c>
      <c r="X928" s="1">
        <v>487.99739181979839</v>
      </c>
      <c r="Y928" s="1">
        <v>482.74749228170322</v>
      </c>
    </row>
    <row r="929" spans="1:25" x14ac:dyDescent="0.25">
      <c r="A929" s="1" t="s">
        <v>124</v>
      </c>
      <c r="B929" s="1" t="s">
        <v>4</v>
      </c>
      <c r="C929" s="1"/>
      <c r="D929" s="1" t="s">
        <v>5</v>
      </c>
      <c r="E929" s="1"/>
      <c r="F929" s="1"/>
      <c r="G929" s="1"/>
      <c r="H929" s="1"/>
      <c r="I929" s="1"/>
      <c r="J929" s="1"/>
      <c r="K929" s="1"/>
      <c r="L929" s="1"/>
      <c r="M929" s="1"/>
      <c r="N929" s="1">
        <v>8.9</v>
      </c>
      <c r="O929" s="1">
        <v>8.1999999999999993</v>
      </c>
      <c r="P929" s="1">
        <v>7.3</v>
      </c>
      <c r="Q929" s="1">
        <v>6.8</v>
      </c>
      <c r="R929" s="1">
        <v>7.9</v>
      </c>
      <c r="S929" s="1">
        <v>6.3</v>
      </c>
      <c r="T929" s="1">
        <v>5.3</v>
      </c>
      <c r="U929" s="1"/>
      <c r="V929" s="1">
        <v>5.9</v>
      </c>
      <c r="W929" s="1">
        <v>6.3</v>
      </c>
      <c r="X929" s="1">
        <v>6.8</v>
      </c>
      <c r="Y929" s="1"/>
    </row>
    <row r="930" spans="1:25" x14ac:dyDescent="0.25">
      <c r="A930" s="1" t="s">
        <v>124</v>
      </c>
      <c r="B930" s="1" t="s">
        <v>6</v>
      </c>
      <c r="C930" s="1"/>
      <c r="D930" s="1" t="s">
        <v>7</v>
      </c>
      <c r="E930" s="1"/>
      <c r="F930" s="1"/>
      <c r="G930" s="1"/>
      <c r="H930" s="1"/>
      <c r="I930" s="1"/>
      <c r="J930" s="1"/>
      <c r="K930" s="1"/>
      <c r="L930" s="1"/>
      <c r="M930" s="1"/>
      <c r="N930" s="1">
        <v>34.659094810322131</v>
      </c>
      <c r="O930" s="1">
        <v>38.608834825231256</v>
      </c>
      <c r="P930" s="1">
        <v>35.779073551584645</v>
      </c>
      <c r="Q930" s="1">
        <v>31.599129475598488</v>
      </c>
      <c r="R930" s="1">
        <v>35.807718224941262</v>
      </c>
      <c r="S930" s="1">
        <v>35.681530106118366</v>
      </c>
      <c r="T930" s="1">
        <v>37.360659664908923</v>
      </c>
      <c r="U930" s="1">
        <v>37.858889825303187</v>
      </c>
      <c r="V930" s="1">
        <v>39.009302841610385</v>
      </c>
      <c r="W930" s="1">
        <v>38.691789374810064</v>
      </c>
      <c r="X930" s="1">
        <v>33.598147917961469</v>
      </c>
      <c r="Y930" s="1">
        <v>43.608667968418374</v>
      </c>
    </row>
    <row r="931" spans="1:25" x14ac:dyDescent="0.25">
      <c r="A931" s="1" t="s">
        <v>124</v>
      </c>
      <c r="B931" s="1" t="s">
        <v>8</v>
      </c>
      <c r="C931" s="1"/>
      <c r="D931" s="1" t="s">
        <v>9</v>
      </c>
      <c r="E931" s="1"/>
      <c r="F931" s="1"/>
      <c r="G931" s="1"/>
      <c r="H931" s="1"/>
      <c r="I931" s="1"/>
      <c r="J931" s="1"/>
      <c r="K931" s="1"/>
      <c r="L931" s="1"/>
      <c r="M931" s="1"/>
      <c r="N931" s="1">
        <v>38.752350231733139</v>
      </c>
      <c r="O931" s="1">
        <v>40.889153727752294</v>
      </c>
      <c r="P931" s="1">
        <v>32.267017481003769</v>
      </c>
      <c r="Q931" s="1">
        <v>27.973124049727211</v>
      </c>
      <c r="R931" s="1">
        <v>33.797229241477147</v>
      </c>
      <c r="S931" s="1">
        <v>42.187861884226479</v>
      </c>
      <c r="T931" s="1">
        <v>49.747378723031296</v>
      </c>
      <c r="U931" s="1">
        <v>52.042834287999767</v>
      </c>
      <c r="V931" s="1">
        <v>47.605375344973446</v>
      </c>
      <c r="W931" s="1">
        <v>55.251542945547982</v>
      </c>
      <c r="X931" s="1">
        <v>47.114626061736061</v>
      </c>
      <c r="Y931" s="1">
        <v>47.914569714463596</v>
      </c>
    </row>
    <row r="932" spans="1:25" x14ac:dyDescent="0.25">
      <c r="A932" s="1" t="s">
        <v>124</v>
      </c>
      <c r="B932" s="1" t="s">
        <v>10</v>
      </c>
      <c r="C932" s="1"/>
      <c r="D932" s="1" t="s">
        <v>11</v>
      </c>
      <c r="E932" s="1"/>
      <c r="F932" s="1"/>
      <c r="G932" s="1"/>
      <c r="H932" s="1"/>
      <c r="I932" s="1"/>
      <c r="J932" s="1"/>
      <c r="K932" s="1"/>
      <c r="L932" s="1"/>
      <c r="M932" s="1"/>
      <c r="N932" s="1">
        <v>10.388554957944727</v>
      </c>
      <c r="O932" s="1">
        <v>13.202011447016455</v>
      </c>
      <c r="P932" s="1">
        <v>12.853908967411588</v>
      </c>
      <c r="Q932" s="1">
        <v>11.527746474674297</v>
      </c>
      <c r="R932" s="1">
        <v>13.195052533581595</v>
      </c>
      <c r="S932" s="1">
        <v>13.630608009655154</v>
      </c>
      <c r="T932" s="1">
        <v>14.991961612059773</v>
      </c>
      <c r="U932" s="1">
        <v>15.398275886697045</v>
      </c>
      <c r="V932" s="1">
        <v>16.185321813416174</v>
      </c>
      <c r="W932" s="1">
        <v>16.256667679641957</v>
      </c>
      <c r="X932" s="1">
        <v>14.187226020302466</v>
      </c>
      <c r="Y932" s="1">
        <v>19.176762317118037</v>
      </c>
    </row>
    <row r="933" spans="1:25" x14ac:dyDescent="0.25">
      <c r="A933" s="1" t="s">
        <v>124</v>
      </c>
      <c r="B933" s="1" t="s">
        <v>12</v>
      </c>
      <c r="C933" s="1"/>
      <c r="D933" s="1" t="s">
        <v>13</v>
      </c>
      <c r="E933" s="1"/>
      <c r="F933" s="1"/>
      <c r="G933" s="1"/>
      <c r="H933" s="1"/>
      <c r="I933" s="1"/>
      <c r="J933" s="1"/>
      <c r="K933" s="1"/>
      <c r="L933" s="1"/>
      <c r="M933" s="1"/>
      <c r="N933" s="1">
        <v>17.075238314976502</v>
      </c>
      <c r="O933" s="1">
        <v>16.047205654440425</v>
      </c>
      <c r="P933" s="1">
        <v>15.046706545176324</v>
      </c>
      <c r="Q933" s="1">
        <v>14.576119160774311</v>
      </c>
      <c r="R933" s="1">
        <v>14.63872889655816</v>
      </c>
      <c r="S933" s="1">
        <v>13.795459926669198</v>
      </c>
      <c r="T933" s="1">
        <v>12.262091429090249</v>
      </c>
      <c r="U933" s="1">
        <v>13.398210290827739</v>
      </c>
      <c r="V933" s="1">
        <v>15.718668359741622</v>
      </c>
      <c r="W933" s="1">
        <v>12.584977233268908</v>
      </c>
      <c r="X933" s="1">
        <v>14.857906859646679</v>
      </c>
      <c r="Y933" s="1">
        <v>16.849174672534733</v>
      </c>
    </row>
    <row r="934" spans="1:25" x14ac:dyDescent="0.25">
      <c r="A934" s="1" t="s">
        <v>124</v>
      </c>
      <c r="B934" s="1" t="s">
        <v>14</v>
      </c>
      <c r="C934" s="1"/>
      <c r="D934" s="1" t="s">
        <v>15</v>
      </c>
      <c r="E934" s="1"/>
      <c r="F934" s="1"/>
      <c r="G934" s="1"/>
      <c r="H934" s="1"/>
      <c r="I934" s="1"/>
      <c r="J934" s="1"/>
      <c r="K934" s="1"/>
      <c r="L934" s="1"/>
      <c r="M934" s="1"/>
      <c r="N934" s="1">
        <v>29.344964723311758</v>
      </c>
      <c r="O934" s="1">
        <v>30.459316442023198</v>
      </c>
      <c r="P934" s="1">
        <v>29.831049593100094</v>
      </c>
      <c r="Q934" s="1">
        <v>30.695714616900428</v>
      </c>
      <c r="R934" s="1">
        <v>31.342283835463114</v>
      </c>
      <c r="S934" s="1">
        <v>29.839283702860826</v>
      </c>
      <c r="T934" s="1">
        <v>27.178940439440712</v>
      </c>
      <c r="U934" s="1">
        <v>29.932140193885157</v>
      </c>
      <c r="V934" s="1">
        <v>33.628147739192848</v>
      </c>
      <c r="W934" s="1">
        <v>26.483899498804337</v>
      </c>
      <c r="X934" s="1">
        <v>29.92728324566384</v>
      </c>
      <c r="Y934" s="1">
        <v>34.963643776330507</v>
      </c>
    </row>
    <row r="935" spans="1:25" x14ac:dyDescent="0.25">
      <c r="A935" s="1" t="s">
        <v>124</v>
      </c>
      <c r="B935" s="1" t="s">
        <v>16</v>
      </c>
      <c r="C935" s="1"/>
      <c r="D935" s="1" t="s">
        <v>17</v>
      </c>
      <c r="E935" s="1"/>
      <c r="F935" s="1"/>
      <c r="G935" s="1"/>
      <c r="H935" s="1"/>
      <c r="I935" s="1"/>
      <c r="J935" s="1"/>
      <c r="K935" s="1"/>
      <c r="L935" s="1"/>
      <c r="M935" s="1"/>
      <c r="N935" s="1">
        <v>21.679796961711737</v>
      </c>
      <c r="O935" s="1">
        <v>23.79347790353637</v>
      </c>
      <c r="P935" s="1">
        <v>24.122243861723589</v>
      </c>
      <c r="Q935" s="1">
        <v>23.828166222325258</v>
      </c>
      <c r="R935" s="1">
        <v>24.518987267978737</v>
      </c>
      <c r="S935" s="1">
        <v>22.765256370469992</v>
      </c>
      <c r="T935" s="1">
        <v>21.158968131469038</v>
      </c>
      <c r="U935" s="1">
        <v>23.669649515287098</v>
      </c>
      <c r="V935" s="1">
        <v>27.053183901065537</v>
      </c>
      <c r="W935" s="1">
        <v>20.531123267926755</v>
      </c>
      <c r="X935" s="1">
        <v>22.814809894689482</v>
      </c>
      <c r="Y935" s="1">
        <v>26.987181551134757</v>
      </c>
    </row>
    <row r="936" spans="1:25" x14ac:dyDescent="0.25">
      <c r="A936" s="1" t="s">
        <v>124</v>
      </c>
      <c r="B936" s="1" t="s">
        <v>18</v>
      </c>
      <c r="C936" s="1"/>
      <c r="D936" s="1" t="s">
        <v>19</v>
      </c>
      <c r="E936" s="1"/>
      <c r="F936" s="1"/>
      <c r="G936" s="1"/>
      <c r="H936" s="1"/>
      <c r="I936" s="1"/>
      <c r="J936" s="1"/>
      <c r="K936" s="1"/>
      <c r="L936" s="1"/>
      <c r="M936" s="1"/>
      <c r="N936" s="1">
        <v>14.989824942397838</v>
      </c>
      <c r="O936" s="1">
        <v>16.906152652807943</v>
      </c>
      <c r="P936" s="1">
        <v>15.72457699852869</v>
      </c>
      <c r="Q936" s="1">
        <v>17.037349579730304</v>
      </c>
      <c r="R936" s="1">
        <v>16.219616881173302</v>
      </c>
      <c r="S936" s="1">
        <v>16.411671641791045</v>
      </c>
      <c r="T936" s="1">
        <v>16.255637826492539</v>
      </c>
      <c r="U936" s="1">
        <v>15.939429203153638</v>
      </c>
      <c r="V936" s="1">
        <v>16.379554513481828</v>
      </c>
      <c r="W936" s="1">
        <v>19.229457663324037</v>
      </c>
      <c r="X936" s="1">
        <v>21.45228215767635</v>
      </c>
      <c r="Y936" s="1">
        <v>18.579958641579776</v>
      </c>
    </row>
    <row r="937" spans="1:25" x14ac:dyDescent="0.25">
      <c r="A937" s="1" t="s">
        <v>124</v>
      </c>
      <c r="B937" s="1" t="s">
        <v>20</v>
      </c>
      <c r="C937" s="1"/>
      <c r="D937" s="1" t="s">
        <v>21</v>
      </c>
      <c r="E937" s="1">
        <v>142.6</v>
      </c>
      <c r="F937" s="1">
        <v>140.79999999999998</v>
      </c>
      <c r="G937" s="1">
        <v>168.39999999999998</v>
      </c>
      <c r="H937" s="1">
        <v>166</v>
      </c>
      <c r="I937" s="1">
        <v>156.4</v>
      </c>
      <c r="J937" s="1">
        <v>176.4</v>
      </c>
      <c r="K937" s="1">
        <v>181.3</v>
      </c>
      <c r="L937" s="1">
        <v>183.4</v>
      </c>
      <c r="M937" s="1">
        <v>180.5</v>
      </c>
      <c r="N937" s="1">
        <v>175.78982494239781</v>
      </c>
      <c r="O937" s="1">
        <v>188.10615265280796</v>
      </c>
      <c r="P937" s="1">
        <v>172.92457699852866</v>
      </c>
      <c r="Q937" s="1">
        <v>164.03734957973029</v>
      </c>
      <c r="R937" s="1">
        <v>177.41961688117328</v>
      </c>
      <c r="S937" s="1">
        <v>180.61167164179108</v>
      </c>
      <c r="T937" s="1">
        <v>184.25563782649255</v>
      </c>
      <c r="U937" s="1">
        <v>188.23942920315363</v>
      </c>
      <c r="V937" s="1">
        <v>201.47955451348184</v>
      </c>
      <c r="W937" s="1">
        <v>195.32945766332404</v>
      </c>
      <c r="X937" s="1">
        <v>190.75228215767635</v>
      </c>
      <c r="Y937" s="1">
        <v>208.07995864157976</v>
      </c>
    </row>
    <row r="938" spans="1:25" x14ac:dyDescent="0.25">
      <c r="A938" s="1" t="s">
        <v>125</v>
      </c>
      <c r="B938" s="1" t="s">
        <v>4</v>
      </c>
      <c r="C938" s="1"/>
      <c r="D938" s="1" t="s">
        <v>5</v>
      </c>
      <c r="E938" s="1"/>
      <c r="F938" s="1"/>
      <c r="G938" s="1"/>
      <c r="H938" s="1"/>
      <c r="I938" s="1"/>
      <c r="J938" s="1"/>
      <c r="K938" s="1"/>
      <c r="L938" s="1"/>
      <c r="M938" s="1"/>
      <c r="N938" s="1">
        <v>8.3000000000000007</v>
      </c>
      <c r="O938" s="1">
        <v>9.8000000000000007</v>
      </c>
      <c r="P938" s="1">
        <v>13.7</v>
      </c>
      <c r="Q938" s="1">
        <v>12.9</v>
      </c>
      <c r="R938" s="1">
        <v>12</v>
      </c>
      <c r="S938" s="1">
        <v>5.4</v>
      </c>
      <c r="T938" s="1">
        <v>7.3</v>
      </c>
      <c r="U938" s="1">
        <v>9.1999999999999993</v>
      </c>
      <c r="V938" s="1">
        <v>16.8</v>
      </c>
      <c r="W938" s="1">
        <v>16.2</v>
      </c>
      <c r="X938" s="1">
        <v>13.4</v>
      </c>
      <c r="Y938" s="1">
        <v>13.1</v>
      </c>
    </row>
    <row r="939" spans="1:25" x14ac:dyDescent="0.25">
      <c r="A939" s="1" t="s">
        <v>125</v>
      </c>
      <c r="B939" s="1" t="s">
        <v>6</v>
      </c>
      <c r="C939" s="1"/>
      <c r="D939" s="1" t="s">
        <v>7</v>
      </c>
      <c r="E939" s="1"/>
      <c r="F939" s="1"/>
      <c r="G939" s="1"/>
      <c r="H939" s="1"/>
      <c r="I939" s="1"/>
      <c r="J939" s="1"/>
      <c r="K939" s="1"/>
      <c r="L939" s="1"/>
      <c r="M939" s="1"/>
      <c r="N939" s="1">
        <v>84.002231504262753</v>
      </c>
      <c r="O939" s="1">
        <v>74.651523529148051</v>
      </c>
      <c r="P939" s="1">
        <v>66.96959708600177</v>
      </c>
      <c r="Q939" s="1">
        <v>73.711939898041322</v>
      </c>
      <c r="R939" s="1">
        <v>77.999308418672712</v>
      </c>
      <c r="S939" s="1">
        <v>77.176983648057941</v>
      </c>
      <c r="T939" s="1">
        <v>62.060520895718611</v>
      </c>
      <c r="U939" s="1">
        <v>60.451196308940538</v>
      </c>
      <c r="V939" s="1">
        <v>72.017174476819164</v>
      </c>
      <c r="W939" s="1">
        <v>76.603052739177272</v>
      </c>
      <c r="X939" s="1">
        <v>74.945456805469234</v>
      </c>
      <c r="Y939" s="1">
        <v>76.274131929705405</v>
      </c>
    </row>
    <row r="940" spans="1:25" x14ac:dyDescent="0.25">
      <c r="A940" s="1" t="s">
        <v>125</v>
      </c>
      <c r="B940" s="1" t="s">
        <v>8</v>
      </c>
      <c r="C940" s="1"/>
      <c r="D940" s="1" t="s">
        <v>9</v>
      </c>
      <c r="E940" s="1"/>
      <c r="F940" s="1"/>
      <c r="G940" s="1"/>
      <c r="H940" s="1"/>
      <c r="I940" s="1"/>
      <c r="J940" s="1"/>
      <c r="K940" s="1"/>
      <c r="L940" s="1"/>
      <c r="M940" s="1"/>
      <c r="N940" s="1">
        <v>105.01933255135322</v>
      </c>
      <c r="O940" s="1">
        <v>97.12192865788964</v>
      </c>
      <c r="P940" s="1">
        <v>93.471057070774904</v>
      </c>
      <c r="Q940" s="1">
        <v>110.99704856452912</v>
      </c>
      <c r="R940" s="1">
        <v>105.75814603005716</v>
      </c>
      <c r="S940" s="1">
        <v>95.440838644157594</v>
      </c>
      <c r="T940" s="1">
        <v>102.4360390890898</v>
      </c>
      <c r="U940" s="1">
        <v>112.86160098275886</v>
      </c>
      <c r="V940" s="1">
        <v>108.9022314061048</v>
      </c>
      <c r="W940" s="1">
        <v>110.91155620631545</v>
      </c>
      <c r="X940" s="1">
        <v>107.60791381810648</v>
      </c>
      <c r="Y940" s="1">
        <v>119.38457990208565</v>
      </c>
    </row>
    <row r="941" spans="1:25" x14ac:dyDescent="0.25">
      <c r="A941" s="1" t="s">
        <v>125</v>
      </c>
      <c r="B941" s="1" t="s">
        <v>10</v>
      </c>
      <c r="C941" s="1"/>
      <c r="D941" s="1" t="s">
        <v>11</v>
      </c>
      <c r="E941" s="1"/>
      <c r="F941" s="1"/>
      <c r="G941" s="1"/>
      <c r="H941" s="1"/>
      <c r="I941" s="1"/>
      <c r="J941" s="1"/>
      <c r="K941" s="1"/>
      <c r="L941" s="1"/>
      <c r="M941" s="1"/>
      <c r="N941" s="1">
        <v>25.178435944384049</v>
      </c>
      <c r="O941" s="1">
        <v>25.526547812962328</v>
      </c>
      <c r="P941" s="1">
        <v>24.059345843223312</v>
      </c>
      <c r="Q941" s="1">
        <v>26.891011537429566</v>
      </c>
      <c r="R941" s="1">
        <v>28.742545551270119</v>
      </c>
      <c r="S941" s="1">
        <v>29.482177707784473</v>
      </c>
      <c r="T941" s="1">
        <v>24.903440015191578</v>
      </c>
      <c r="U941" s="1">
        <v>24.587202708300598</v>
      </c>
      <c r="V941" s="1">
        <v>29.880594117076011</v>
      </c>
      <c r="W941" s="1">
        <v>32.185391054507278</v>
      </c>
      <c r="X941" s="1">
        <v>31.646629376424283</v>
      </c>
      <c r="Y941" s="1">
        <v>33.541288168208965</v>
      </c>
    </row>
    <row r="942" spans="1:25" x14ac:dyDescent="0.25">
      <c r="A942" s="1" t="s">
        <v>125</v>
      </c>
      <c r="B942" s="1" t="s">
        <v>12</v>
      </c>
      <c r="C942" s="1"/>
      <c r="D942" s="1" t="s">
        <v>13</v>
      </c>
      <c r="E942" s="1"/>
      <c r="F942" s="1"/>
      <c r="G942" s="1"/>
      <c r="H942" s="1"/>
      <c r="I942" s="1"/>
      <c r="J942" s="1"/>
      <c r="K942" s="1"/>
      <c r="L942" s="1"/>
      <c r="M942" s="1"/>
      <c r="N942" s="1">
        <v>41.622460503466954</v>
      </c>
      <c r="O942" s="1">
        <v>37.527177945803786</v>
      </c>
      <c r="P942" s="1">
        <v>37.813027752660503</v>
      </c>
      <c r="Q942" s="1">
        <v>33.392180363973573</v>
      </c>
      <c r="R942" s="1">
        <v>34.90454365264435</v>
      </c>
      <c r="S942" s="1">
        <v>32.598006965277065</v>
      </c>
      <c r="T942" s="1">
        <v>36.523226121300162</v>
      </c>
      <c r="U942" s="1">
        <v>37.894938061370993</v>
      </c>
      <c r="V942" s="1">
        <v>36.827770109865838</v>
      </c>
      <c r="W942" s="1">
        <v>37.121459691420711</v>
      </c>
      <c r="X942" s="1">
        <v>41.91424316767192</v>
      </c>
      <c r="Y942" s="1">
        <v>41.844968063642732</v>
      </c>
    </row>
    <row r="943" spans="1:25" x14ac:dyDescent="0.25">
      <c r="A943" s="1" t="s">
        <v>125</v>
      </c>
      <c r="B943" s="1" t="s">
        <v>14</v>
      </c>
      <c r="C943" s="1"/>
      <c r="D943" s="1" t="s">
        <v>15</v>
      </c>
      <c r="E943" s="1"/>
      <c r="F943" s="1"/>
      <c r="G943" s="1"/>
      <c r="H943" s="1"/>
      <c r="I943" s="1"/>
      <c r="J943" s="1"/>
      <c r="K943" s="1"/>
      <c r="L943" s="1"/>
      <c r="M943" s="1"/>
      <c r="N943" s="1">
        <v>71.531044699996357</v>
      </c>
      <c r="O943" s="1">
        <v>71.230606302540735</v>
      </c>
      <c r="P943" s="1">
        <v>74.966724629616763</v>
      </c>
      <c r="Q943" s="1">
        <v>70.32028399211778</v>
      </c>
      <c r="R943" s="1">
        <v>74.732452662997858</v>
      </c>
      <c r="S943" s="1">
        <v>70.508789352091313</v>
      </c>
      <c r="T943" s="1">
        <v>80.953774741238419</v>
      </c>
      <c r="U943" s="1">
        <v>84.658814428973699</v>
      </c>
      <c r="V943" s="1">
        <v>78.788461326119361</v>
      </c>
      <c r="W943" s="1">
        <v>78.118616306875879</v>
      </c>
      <c r="X943" s="1">
        <v>84.425043120533942</v>
      </c>
      <c r="Y943" s="1">
        <v>86.832298058729435</v>
      </c>
    </row>
    <row r="944" spans="1:25" x14ac:dyDescent="0.25">
      <c r="A944" s="1" t="s">
        <v>125</v>
      </c>
      <c r="B944" s="1" t="s">
        <v>16</v>
      </c>
      <c r="C944" s="1"/>
      <c r="D944" s="1" t="s">
        <v>17</v>
      </c>
      <c r="E944" s="1"/>
      <c r="F944" s="1"/>
      <c r="G944" s="1"/>
      <c r="H944" s="1"/>
      <c r="I944" s="1"/>
      <c r="J944" s="1"/>
      <c r="K944" s="1"/>
      <c r="L944" s="1"/>
      <c r="M944" s="1"/>
      <c r="N944" s="1">
        <v>52.846494796536696</v>
      </c>
      <c r="O944" s="1">
        <v>55.642215751655471</v>
      </c>
      <c r="P944" s="1">
        <v>60.620247617722761</v>
      </c>
      <c r="Q944" s="1">
        <v>54.587535643908666</v>
      </c>
      <c r="R944" s="1">
        <v>58.463003684357808</v>
      </c>
      <c r="S944" s="1">
        <v>53.793203682631649</v>
      </c>
      <c r="T944" s="1">
        <v>63.022999137461404</v>
      </c>
      <c r="U944" s="1">
        <v>66.946247509655294</v>
      </c>
      <c r="V944" s="1">
        <v>63.383768564014801</v>
      </c>
      <c r="W944" s="1">
        <v>60.559924001703415</v>
      </c>
      <c r="X944" s="1">
        <v>64.360713711794148</v>
      </c>
      <c r="Y944" s="1">
        <v>67.022733877627815</v>
      </c>
    </row>
    <row r="945" spans="1:25" x14ac:dyDescent="0.25">
      <c r="A945" s="1" t="s">
        <v>125</v>
      </c>
      <c r="B945" s="1" t="s">
        <v>18</v>
      </c>
      <c r="C945" s="1"/>
      <c r="D945" s="1" t="s">
        <v>19</v>
      </c>
      <c r="E945" s="1"/>
      <c r="F945" s="1"/>
      <c r="G945" s="1"/>
      <c r="H945" s="1"/>
      <c r="I945" s="1"/>
      <c r="J945" s="1"/>
      <c r="K945" s="1"/>
      <c r="L945" s="1"/>
      <c r="M945" s="1"/>
      <c r="N945" s="1">
        <v>29.390224847056331</v>
      </c>
      <c r="O945" s="1">
        <v>31.808346261247284</v>
      </c>
      <c r="P945" s="1">
        <v>32.153822339382053</v>
      </c>
      <c r="Q945" s="1">
        <v>33.136808369111691</v>
      </c>
      <c r="R945" s="1">
        <v>27.123005088296917</v>
      </c>
      <c r="S945" s="1">
        <v>35.338955223880596</v>
      </c>
      <c r="T945" s="1">
        <v>36.021178288246269</v>
      </c>
      <c r="U945" s="1">
        <v>34.763578971867453</v>
      </c>
      <c r="V945" s="1">
        <v>33.250445486518174</v>
      </c>
      <c r="W945" s="1">
        <v>32.818453687770727</v>
      </c>
      <c r="X945" s="1">
        <v>38.943746295198579</v>
      </c>
      <c r="Y945" s="1">
        <v>33.330168346245706</v>
      </c>
    </row>
    <row r="946" spans="1:25" x14ac:dyDescent="0.25">
      <c r="A946" s="1" t="s">
        <v>125</v>
      </c>
      <c r="B946" s="1" t="s">
        <v>20</v>
      </c>
      <c r="C946" s="1"/>
      <c r="D946" s="1" t="s">
        <v>21</v>
      </c>
      <c r="E946" s="1">
        <v>345</v>
      </c>
      <c r="F946" s="1">
        <v>333.2</v>
      </c>
      <c r="G946" s="1">
        <v>358.1</v>
      </c>
      <c r="H946" s="1">
        <v>368.2</v>
      </c>
      <c r="I946" s="1">
        <v>390.5</v>
      </c>
      <c r="J946" s="1">
        <v>386</v>
      </c>
      <c r="K946" s="1">
        <v>393.6</v>
      </c>
      <c r="L946" s="1">
        <v>400.2</v>
      </c>
      <c r="M946" s="1">
        <v>409.8</v>
      </c>
      <c r="N946" s="1">
        <v>417.8902248470564</v>
      </c>
      <c r="O946" s="1">
        <v>403.30834626124727</v>
      </c>
      <c r="P946" s="1">
        <v>403.75382233938205</v>
      </c>
      <c r="Q946" s="1">
        <v>415.9368083691117</v>
      </c>
      <c r="R946" s="1">
        <v>419.72300508829693</v>
      </c>
      <c r="S946" s="1">
        <v>399.73895522388062</v>
      </c>
      <c r="T946" s="1">
        <v>413.22117828824622</v>
      </c>
      <c r="U946" s="1">
        <v>431.36357897186741</v>
      </c>
      <c r="V946" s="1">
        <v>439.8504454865182</v>
      </c>
      <c r="W946" s="1">
        <v>444.51845368777072</v>
      </c>
      <c r="X946" s="1">
        <v>457.24374629519855</v>
      </c>
      <c r="Y946" s="1">
        <v>471.33016834624573</v>
      </c>
    </row>
    <row r="947" spans="1:25" x14ac:dyDescent="0.25">
      <c r="A947" s="1" t="s">
        <v>126</v>
      </c>
      <c r="B947" s="1" t="s">
        <v>4</v>
      </c>
      <c r="C947" s="1"/>
      <c r="D947" s="1" t="s">
        <v>5</v>
      </c>
      <c r="E947" s="1"/>
      <c r="F947" s="1"/>
      <c r="G947" s="1"/>
      <c r="H947" s="1"/>
      <c r="I947" s="1"/>
      <c r="J947" s="1"/>
      <c r="K947" s="1"/>
      <c r="L947" s="1"/>
      <c r="M947" s="1"/>
      <c r="N947" s="1">
        <v>11.5</v>
      </c>
      <c r="O947" s="1">
        <v>16.600000000000001</v>
      </c>
      <c r="P947" s="1">
        <v>13.1</v>
      </c>
      <c r="Q947" s="1">
        <v>13.9</v>
      </c>
      <c r="R947" s="1">
        <v>12.6</v>
      </c>
      <c r="S947" s="1">
        <v>10.1</v>
      </c>
      <c r="T947" s="1">
        <v>13.6</v>
      </c>
      <c r="U947" s="1">
        <v>14.2</v>
      </c>
      <c r="V947" s="1">
        <v>15.9</v>
      </c>
      <c r="W947" s="1">
        <v>23.9</v>
      </c>
      <c r="X947" s="1">
        <v>20.5</v>
      </c>
      <c r="Y947" s="1">
        <v>16.8</v>
      </c>
    </row>
    <row r="948" spans="1:25" x14ac:dyDescent="0.25">
      <c r="A948" s="1" t="s">
        <v>126</v>
      </c>
      <c r="B948" s="1" t="s">
        <v>6</v>
      </c>
      <c r="C948" s="1"/>
      <c r="D948" s="1" t="s">
        <v>7</v>
      </c>
      <c r="E948" s="1"/>
      <c r="F948" s="1"/>
      <c r="G948" s="1"/>
      <c r="H948" s="1"/>
      <c r="I948" s="1"/>
      <c r="J948" s="1"/>
      <c r="K948" s="1"/>
      <c r="L948" s="1"/>
      <c r="M948" s="1"/>
      <c r="N948" s="1">
        <v>118.36407850317559</v>
      </c>
      <c r="O948" s="1">
        <v>104.803740454593</v>
      </c>
      <c r="P948" s="1">
        <v>107.33722065475393</v>
      </c>
      <c r="Q948" s="1">
        <v>106.47280207494859</v>
      </c>
      <c r="R948" s="1">
        <v>116.36057543113003</v>
      </c>
      <c r="S948" s="1">
        <v>107.95657830828785</v>
      </c>
      <c r="T948" s="1">
        <v>99.195094874304331</v>
      </c>
      <c r="U948" s="1">
        <v>109.8299255788707</v>
      </c>
      <c r="V948" s="1">
        <v>120.91772504749885</v>
      </c>
      <c r="W948" s="1">
        <v>111.33646020388427</v>
      </c>
      <c r="X948" s="1">
        <v>118.23005593536358</v>
      </c>
      <c r="Y948" s="1">
        <v>106.14907886917395</v>
      </c>
    </row>
    <row r="949" spans="1:25" x14ac:dyDescent="0.25">
      <c r="A949" s="1" t="s">
        <v>126</v>
      </c>
      <c r="B949" s="1" t="s">
        <v>8</v>
      </c>
      <c r="C949" s="1"/>
      <c r="D949" s="1" t="s">
        <v>9</v>
      </c>
      <c r="E949" s="1"/>
      <c r="F949" s="1"/>
      <c r="G949" s="1"/>
      <c r="H949" s="1"/>
      <c r="I949" s="1"/>
      <c r="J949" s="1"/>
      <c r="K949" s="1"/>
      <c r="L949" s="1"/>
      <c r="M949" s="1"/>
      <c r="N949" s="1">
        <v>140.25802626308865</v>
      </c>
      <c r="O949" s="1">
        <v>138.15937952986536</v>
      </c>
      <c r="P949" s="1">
        <v>131.30105244301132</v>
      </c>
      <c r="Q949" s="1">
        <v>129.68462570431984</v>
      </c>
      <c r="R949" s="1">
        <v>135.96085029037548</v>
      </c>
      <c r="S949" s="1">
        <v>134.10321151553507</v>
      </c>
      <c r="T949" s="1">
        <v>139.10022641288947</v>
      </c>
      <c r="U949" s="1">
        <v>132.79915294184866</v>
      </c>
      <c r="V949" s="1">
        <v>154.61238853370685</v>
      </c>
      <c r="W949" s="1">
        <v>143.28462717904802</v>
      </c>
      <c r="X949" s="1">
        <v>160.4458669981355</v>
      </c>
      <c r="Y949" s="1">
        <v>156.77222741036309</v>
      </c>
    </row>
    <row r="950" spans="1:25" x14ac:dyDescent="0.25">
      <c r="A950" s="1" t="s">
        <v>126</v>
      </c>
      <c r="B950" s="1" t="s">
        <v>10</v>
      </c>
      <c r="C950" s="1"/>
      <c r="D950" s="1" t="s">
        <v>11</v>
      </c>
      <c r="E950" s="1"/>
      <c r="F950" s="1"/>
      <c r="G950" s="1"/>
      <c r="H950" s="1"/>
      <c r="I950" s="1"/>
      <c r="J950" s="1"/>
      <c r="K950" s="1"/>
      <c r="L950" s="1"/>
      <c r="M950" s="1"/>
      <c r="N950" s="1">
        <v>35.477895233735765</v>
      </c>
      <c r="O950" s="1">
        <v>35.836880015541638</v>
      </c>
      <c r="P950" s="1">
        <v>38.561726902234767</v>
      </c>
      <c r="Q950" s="1">
        <v>38.842572220731597</v>
      </c>
      <c r="R950" s="1">
        <v>42.878574278494483</v>
      </c>
      <c r="S950" s="1">
        <v>41.240210176177094</v>
      </c>
      <c r="T950" s="1">
        <v>39.804678712806208</v>
      </c>
      <c r="U950" s="1">
        <v>44.670921479280643</v>
      </c>
      <c r="V950" s="1">
        <v>50.169886418794292</v>
      </c>
      <c r="W950" s="1">
        <v>46.778912617067704</v>
      </c>
      <c r="X950" s="1">
        <v>49.924077066500928</v>
      </c>
      <c r="Y950" s="1">
        <v>46.678693720462974</v>
      </c>
    </row>
    <row r="951" spans="1:25" x14ac:dyDescent="0.25">
      <c r="A951" s="1" t="s">
        <v>126</v>
      </c>
      <c r="B951" s="1" t="s">
        <v>12</v>
      </c>
      <c r="C951" s="1"/>
      <c r="D951" s="1" t="s">
        <v>13</v>
      </c>
      <c r="E951" s="1"/>
      <c r="F951" s="1"/>
      <c r="G951" s="1"/>
      <c r="H951" s="1"/>
      <c r="I951" s="1"/>
      <c r="J951" s="1"/>
      <c r="K951" s="1"/>
      <c r="L951" s="1"/>
      <c r="M951" s="1"/>
      <c r="N951" s="1">
        <v>66.169682691957391</v>
      </c>
      <c r="O951" s="1">
        <v>60.901770534917574</v>
      </c>
      <c r="P951" s="1">
        <v>59.903337506665743</v>
      </c>
      <c r="Q951" s="1">
        <v>61.827214558942856</v>
      </c>
      <c r="R951" s="1">
        <v>56.12550951403788</v>
      </c>
      <c r="S951" s="1">
        <v>58.443718032711523</v>
      </c>
      <c r="T951" s="1">
        <v>57.648017296168511</v>
      </c>
      <c r="U951" s="1">
        <v>60.391932952686233</v>
      </c>
      <c r="V951" s="1">
        <v>61.825390603433995</v>
      </c>
      <c r="W951" s="1">
        <v>63.051580568021748</v>
      </c>
      <c r="X951" s="1">
        <v>65.761623260448019</v>
      </c>
      <c r="Y951" s="1">
        <v>68.358897751387744</v>
      </c>
    </row>
    <row r="952" spans="1:25" x14ac:dyDescent="0.25">
      <c r="A952" s="1" t="s">
        <v>126</v>
      </c>
      <c r="B952" s="1" t="s">
        <v>14</v>
      </c>
      <c r="C952" s="1"/>
      <c r="D952" s="1" t="s">
        <v>15</v>
      </c>
      <c r="E952" s="1"/>
      <c r="F952" s="1"/>
      <c r="G952" s="1"/>
      <c r="H952" s="1"/>
      <c r="I952" s="1"/>
      <c r="J952" s="1"/>
      <c r="K952" s="1"/>
      <c r="L952" s="1"/>
      <c r="M952" s="1"/>
      <c r="N952" s="1">
        <v>113.71712467668095</v>
      </c>
      <c r="O952" s="1">
        <v>115.59808857370967</v>
      </c>
      <c r="P952" s="1">
        <v>118.76216410470428</v>
      </c>
      <c r="Q952" s="1">
        <v>130.20135968471081</v>
      </c>
      <c r="R952" s="1">
        <v>120.16764993937134</v>
      </c>
      <c r="S952" s="1">
        <v>126.41250761467997</v>
      </c>
      <c r="T952" s="1">
        <v>127.77689985473033</v>
      </c>
      <c r="U952" s="1">
        <v>134.91800505303459</v>
      </c>
      <c r="V952" s="1">
        <v>132.2677800474797</v>
      </c>
      <c r="W952" s="1">
        <v>132.68611393192913</v>
      </c>
      <c r="X952" s="1">
        <v>132.45921815240564</v>
      </c>
      <c r="Y952" s="1">
        <v>141.85122988950332</v>
      </c>
    </row>
    <row r="953" spans="1:25" x14ac:dyDescent="0.25">
      <c r="A953" s="1" t="s">
        <v>126</v>
      </c>
      <c r="B953" s="1" t="s">
        <v>16</v>
      </c>
      <c r="C953" s="1"/>
      <c r="D953" s="1" t="s">
        <v>17</v>
      </c>
      <c r="E953" s="1"/>
      <c r="F953" s="1"/>
      <c r="G953" s="1"/>
      <c r="H953" s="1"/>
      <c r="I953" s="1"/>
      <c r="J953" s="1"/>
      <c r="K953" s="1"/>
      <c r="L953" s="1"/>
      <c r="M953" s="1"/>
      <c r="N953" s="1">
        <v>84.013192631361633</v>
      </c>
      <c r="O953" s="1">
        <v>90.300140891372749</v>
      </c>
      <c r="P953" s="1">
        <v>96.034498388629999</v>
      </c>
      <c r="Q953" s="1">
        <v>101.07142575634637</v>
      </c>
      <c r="R953" s="1">
        <v>94.006840546590823</v>
      </c>
      <c r="S953" s="1">
        <v>96.443774352608557</v>
      </c>
      <c r="T953" s="1">
        <v>99.475082849101128</v>
      </c>
      <c r="U953" s="1">
        <v>106.69006199427915</v>
      </c>
      <c r="V953" s="1">
        <v>106.40682934908629</v>
      </c>
      <c r="W953" s="1">
        <v>102.86230550004915</v>
      </c>
      <c r="X953" s="1">
        <v>100.97915858714634</v>
      </c>
      <c r="Y953" s="1">
        <v>109.48987235910892</v>
      </c>
    </row>
    <row r="954" spans="1:25" x14ac:dyDescent="0.25">
      <c r="A954" s="1" t="s">
        <v>126</v>
      </c>
      <c r="B954" s="1" t="s">
        <v>18</v>
      </c>
      <c r="C954" s="1"/>
      <c r="D954" s="1" t="s">
        <v>19</v>
      </c>
      <c r="E954" s="1"/>
      <c r="F954" s="1"/>
      <c r="G954" s="1"/>
      <c r="H954" s="1"/>
      <c r="I954" s="1"/>
      <c r="J954" s="1"/>
      <c r="K954" s="1"/>
      <c r="L954" s="1"/>
      <c r="M954" s="1"/>
      <c r="N954" s="1">
        <v>44.825162212982335</v>
      </c>
      <c r="O954" s="1">
        <v>51.773878374185543</v>
      </c>
      <c r="P954" s="1">
        <v>55.234738229524282</v>
      </c>
      <c r="Q954" s="1">
        <v>56.873187397956094</v>
      </c>
      <c r="R954" s="1">
        <v>55.385411553427119</v>
      </c>
      <c r="S954" s="1">
        <v>59.331438805970144</v>
      </c>
      <c r="T954" s="1">
        <v>59.706981693097021</v>
      </c>
      <c r="U954" s="1">
        <v>55.096052133942337</v>
      </c>
      <c r="V954" s="1">
        <v>54.9136225087925</v>
      </c>
      <c r="W954" s="1">
        <v>59.172242330742307</v>
      </c>
      <c r="X954" s="1">
        <v>56.580112625963253</v>
      </c>
      <c r="Y954" s="1">
        <v>56.70531834333314</v>
      </c>
    </row>
    <row r="955" spans="1:25" x14ac:dyDescent="0.25">
      <c r="A955" s="1" t="s">
        <v>126</v>
      </c>
      <c r="B955" s="1" t="s">
        <v>20</v>
      </c>
      <c r="C955" s="1"/>
      <c r="D955" s="1" t="s">
        <v>21</v>
      </c>
      <c r="E955" s="1">
        <v>503.90000000000003</v>
      </c>
      <c r="F955" s="1">
        <v>519.4</v>
      </c>
      <c r="G955" s="1">
        <v>523.4</v>
      </c>
      <c r="H955" s="1">
        <v>539.5</v>
      </c>
      <c r="I955" s="1">
        <v>572.6</v>
      </c>
      <c r="J955" s="1">
        <v>594.4</v>
      </c>
      <c r="K955" s="1">
        <v>604.5</v>
      </c>
      <c r="L955" s="1">
        <v>594.4</v>
      </c>
      <c r="M955" s="1">
        <v>596.70000000000005</v>
      </c>
      <c r="N955" s="1">
        <v>614.32516221298238</v>
      </c>
      <c r="O955" s="1">
        <v>613.97387837418546</v>
      </c>
      <c r="P955" s="1">
        <v>620.2347382295244</v>
      </c>
      <c r="Q955" s="1">
        <v>638.87318739795614</v>
      </c>
      <c r="R955" s="1">
        <v>633.48541155342718</v>
      </c>
      <c r="S955" s="1">
        <v>634.0314388059702</v>
      </c>
      <c r="T955" s="1">
        <v>636.30698169309699</v>
      </c>
      <c r="U955" s="1">
        <v>658.59605213394229</v>
      </c>
      <c r="V955" s="1">
        <v>697.01362250879242</v>
      </c>
      <c r="W955" s="1">
        <v>683.07224233074226</v>
      </c>
      <c r="X955" s="1">
        <v>704.88011262596331</v>
      </c>
      <c r="Y955" s="1">
        <v>702.80531834333306</v>
      </c>
    </row>
    <row r="956" spans="1:25" x14ac:dyDescent="0.25">
      <c r="A956" s="1" t="s">
        <v>127</v>
      </c>
      <c r="B956" s="1" t="s">
        <v>4</v>
      </c>
      <c r="C956" s="1"/>
      <c r="D956" s="1" t="s">
        <v>5</v>
      </c>
      <c r="E956" s="1"/>
      <c r="F956" s="1"/>
      <c r="G956" s="1"/>
      <c r="H956" s="1"/>
      <c r="I956" s="1"/>
      <c r="J956" s="1"/>
      <c r="K956" s="1"/>
      <c r="L956" s="1"/>
      <c r="M956" s="1"/>
      <c r="N956" s="1">
        <v>6.9</v>
      </c>
      <c r="O956" s="1">
        <v>8.3000000000000007</v>
      </c>
      <c r="P956" s="1">
        <v>10.1</v>
      </c>
      <c r="Q956" s="1">
        <v>9</v>
      </c>
      <c r="R956" s="1">
        <v>9.1</v>
      </c>
      <c r="S956" s="1">
        <v>7.2</v>
      </c>
      <c r="T956" s="1">
        <v>8.6</v>
      </c>
      <c r="U956" s="1">
        <v>9</v>
      </c>
      <c r="V956" s="1">
        <v>10.5</v>
      </c>
      <c r="W956" s="1">
        <v>15.1</v>
      </c>
      <c r="X956" s="1">
        <v>10.199999999999999</v>
      </c>
      <c r="Y956" s="1">
        <v>8.1</v>
      </c>
    </row>
    <row r="957" spans="1:25" x14ac:dyDescent="0.25">
      <c r="A957" s="1" t="s">
        <v>127</v>
      </c>
      <c r="B957" s="1" t="s">
        <v>6</v>
      </c>
      <c r="C957" s="1"/>
      <c r="D957" s="1" t="s">
        <v>7</v>
      </c>
      <c r="E957" s="1"/>
      <c r="F957" s="1"/>
      <c r="G957" s="1"/>
      <c r="H957" s="1"/>
      <c r="I957" s="1"/>
      <c r="J957" s="1"/>
      <c r="K957" s="1"/>
      <c r="L957" s="1"/>
      <c r="M957" s="1"/>
      <c r="N957" s="1">
        <v>69.555987869771698</v>
      </c>
      <c r="O957" s="1">
        <v>70.277410822362029</v>
      </c>
      <c r="P957" s="1">
        <v>68.247421141415515</v>
      </c>
      <c r="Q957" s="1">
        <v>65.057031273291003</v>
      </c>
      <c r="R957" s="1">
        <v>65.753881278538813</v>
      </c>
      <c r="S957" s="1">
        <v>67.487111255022597</v>
      </c>
      <c r="T957" s="1">
        <v>66.751798886925016</v>
      </c>
      <c r="U957" s="1">
        <v>65.204528118616707</v>
      </c>
      <c r="V957" s="1">
        <v>61.070119405882927</v>
      </c>
      <c r="W957" s="1">
        <v>70.804859518744635</v>
      </c>
      <c r="X957" s="1">
        <v>74.834754505904286</v>
      </c>
      <c r="Y957" s="1">
        <v>64.83848374225316</v>
      </c>
    </row>
    <row r="958" spans="1:25" x14ac:dyDescent="0.25">
      <c r="A958" s="1" t="s">
        <v>127</v>
      </c>
      <c r="B958" s="1" t="s">
        <v>8</v>
      </c>
      <c r="C958" s="1"/>
      <c r="D958" s="1" t="s">
        <v>9</v>
      </c>
      <c r="E958" s="1"/>
      <c r="F958" s="1"/>
      <c r="G958" s="1"/>
      <c r="H958" s="1"/>
      <c r="I958" s="1"/>
      <c r="J958" s="1"/>
      <c r="K958" s="1"/>
      <c r="L958" s="1"/>
      <c r="M958" s="1"/>
      <c r="N958" s="1">
        <v>100.39562567946444</v>
      </c>
      <c r="O958" s="1">
        <v>102.69173752559141</v>
      </c>
      <c r="P958" s="1">
        <v>99.13416483795362</v>
      </c>
      <c r="Q958" s="1">
        <v>106.60937304355605</v>
      </c>
      <c r="R958" s="1">
        <v>112.11598173515981</v>
      </c>
      <c r="S958" s="1">
        <v>103.93231385131654</v>
      </c>
      <c r="T958" s="1">
        <v>113.7622606231467</v>
      </c>
      <c r="U958" s="1">
        <v>120.47495536160669</v>
      </c>
      <c r="V958" s="1">
        <v>126.59132123094845</v>
      </c>
      <c r="W958" s="1">
        <v>133.74590711937455</v>
      </c>
      <c r="X958" s="1">
        <v>127.76536150818313</v>
      </c>
      <c r="Y958" s="1">
        <v>120.94901519653621</v>
      </c>
    </row>
    <row r="959" spans="1:25" x14ac:dyDescent="0.25">
      <c r="A959" s="1" t="s">
        <v>127</v>
      </c>
      <c r="B959" s="1" t="s">
        <v>10</v>
      </c>
      <c r="C959" s="1"/>
      <c r="D959" s="1" t="s">
        <v>11</v>
      </c>
      <c r="E959" s="1"/>
      <c r="F959" s="1"/>
      <c r="G959" s="1"/>
      <c r="H959" s="1"/>
      <c r="I959" s="1"/>
      <c r="J959" s="1"/>
      <c r="K959" s="1"/>
      <c r="L959" s="1"/>
      <c r="M959" s="1"/>
      <c r="N959" s="1">
        <v>20.848386450763861</v>
      </c>
      <c r="O959" s="1">
        <v>24.030851652046564</v>
      </c>
      <c r="P959" s="1">
        <v>24.518414020630871</v>
      </c>
      <c r="Q959" s="1">
        <v>23.733595683152963</v>
      </c>
      <c r="R959" s="1">
        <v>24.230136986301371</v>
      </c>
      <c r="S959" s="1">
        <v>25.780574893660866</v>
      </c>
      <c r="T959" s="1">
        <v>26.785940489928279</v>
      </c>
      <c r="U959" s="1">
        <v>26.520516519776592</v>
      </c>
      <c r="V959" s="1">
        <v>25.338559363168624</v>
      </c>
      <c r="W959" s="1">
        <v>29.749233361880815</v>
      </c>
      <c r="X959" s="1">
        <v>31.599883985912573</v>
      </c>
      <c r="Y959" s="1">
        <v>28.512501061210632</v>
      </c>
    </row>
    <row r="960" spans="1:25" x14ac:dyDescent="0.25">
      <c r="A960" s="1" t="s">
        <v>127</v>
      </c>
      <c r="B960" s="1" t="s">
        <v>12</v>
      </c>
      <c r="C960" s="1"/>
      <c r="D960" s="1" t="s">
        <v>13</v>
      </c>
      <c r="E960" s="1"/>
      <c r="F960" s="1"/>
      <c r="G960" s="1"/>
      <c r="H960" s="1"/>
      <c r="I960" s="1"/>
      <c r="J960" s="1"/>
      <c r="K960" s="1"/>
      <c r="L960" s="1"/>
      <c r="M960" s="1"/>
      <c r="N960" s="1">
        <v>44.882050783858944</v>
      </c>
      <c r="O960" s="1">
        <v>39.969640257361569</v>
      </c>
      <c r="P960" s="1">
        <v>39.601187081217688</v>
      </c>
      <c r="Q960" s="1">
        <v>34.615646226961864</v>
      </c>
      <c r="R960" s="1">
        <v>32.163675263501545</v>
      </c>
      <c r="S960" s="1">
        <v>36.690937094123193</v>
      </c>
      <c r="T960" s="1">
        <v>33.852275512983475</v>
      </c>
      <c r="U960" s="1">
        <v>31.37580887508765</v>
      </c>
      <c r="V960" s="1">
        <v>34.379443493623363</v>
      </c>
      <c r="W960" s="1">
        <v>34.862076194843908</v>
      </c>
      <c r="X960" s="1">
        <v>37.936016626849359</v>
      </c>
      <c r="Y960" s="1">
        <v>40.946915606477177</v>
      </c>
    </row>
    <row r="961" spans="1:25" x14ac:dyDescent="0.25">
      <c r="A961" s="1" t="s">
        <v>127</v>
      </c>
      <c r="B961" s="1" t="s">
        <v>14</v>
      </c>
      <c r="C961" s="1"/>
      <c r="D961" s="1" t="s">
        <v>15</v>
      </c>
      <c r="E961" s="1"/>
      <c r="F961" s="1"/>
      <c r="G961" s="1"/>
      <c r="H961" s="1"/>
      <c r="I961" s="1"/>
      <c r="J961" s="1"/>
      <c r="K961" s="1"/>
      <c r="L961" s="1"/>
      <c r="M961" s="1"/>
      <c r="N961" s="1">
        <v>77.132873501803303</v>
      </c>
      <c r="O961" s="1">
        <v>75.866661578922646</v>
      </c>
      <c r="P961" s="1">
        <v>78.511863856622853</v>
      </c>
      <c r="Q961" s="1">
        <v>72.896769444766434</v>
      </c>
      <c r="R961" s="1">
        <v>68.864110157634556</v>
      </c>
      <c r="S961" s="1">
        <v>79.361709366343689</v>
      </c>
      <c r="T961" s="1">
        <v>75.033609497003823</v>
      </c>
      <c r="U961" s="1">
        <v>70.0948178570236</v>
      </c>
      <c r="V961" s="1">
        <v>73.550569204438801</v>
      </c>
      <c r="W961" s="1">
        <v>73.363956497526772</v>
      </c>
      <c r="X961" s="1">
        <v>76.411968760378386</v>
      </c>
      <c r="Y961" s="1">
        <v>84.968753593493545</v>
      </c>
    </row>
    <row r="962" spans="1:25" x14ac:dyDescent="0.25">
      <c r="A962" s="1" t="s">
        <v>127</v>
      </c>
      <c r="B962" s="1" t="s">
        <v>16</v>
      </c>
      <c r="C962" s="1"/>
      <c r="D962" s="1" t="s">
        <v>17</v>
      </c>
      <c r="E962" s="1"/>
      <c r="F962" s="1"/>
      <c r="G962" s="1"/>
      <c r="H962" s="1"/>
      <c r="I962" s="1"/>
      <c r="J962" s="1"/>
      <c r="K962" s="1"/>
      <c r="L962" s="1"/>
      <c r="M962" s="1"/>
      <c r="N962" s="1">
        <v>56.985075714337761</v>
      </c>
      <c r="O962" s="1">
        <v>59.263698163715766</v>
      </c>
      <c r="P962" s="1">
        <v>63.486949062159475</v>
      </c>
      <c r="Q962" s="1">
        <v>56.587584328271703</v>
      </c>
      <c r="R962" s="1">
        <v>53.872214578863918</v>
      </c>
      <c r="S962" s="1">
        <v>60.547353539533127</v>
      </c>
      <c r="T962" s="1">
        <v>58.414114990012706</v>
      </c>
      <c r="U962" s="1">
        <v>55.429373267888742</v>
      </c>
      <c r="V962" s="1">
        <v>59.169987301937837</v>
      </c>
      <c r="W962" s="1">
        <v>56.873967307629307</v>
      </c>
      <c r="X962" s="1">
        <v>58.252014612772257</v>
      </c>
      <c r="Y962" s="1">
        <v>65.584330800029264</v>
      </c>
    </row>
    <row r="963" spans="1:25" x14ac:dyDescent="0.25">
      <c r="A963" s="1" t="s">
        <v>127</v>
      </c>
      <c r="B963" s="1" t="s">
        <v>18</v>
      </c>
      <c r="C963" s="1"/>
      <c r="D963" s="1" t="s">
        <v>19</v>
      </c>
      <c r="E963" s="1"/>
      <c r="F963" s="1"/>
      <c r="G963" s="1"/>
      <c r="H963" s="1"/>
      <c r="I963" s="1"/>
      <c r="J963" s="1"/>
      <c r="K963" s="1"/>
      <c r="L963" s="1"/>
      <c r="M963" s="1"/>
      <c r="N963" s="1">
        <v>26.649193569744959</v>
      </c>
      <c r="O963" s="1">
        <v>34.061573068569658</v>
      </c>
      <c r="P963" s="1">
        <v>31.73528690534576</v>
      </c>
      <c r="Q963" s="1">
        <v>39.442081393239405</v>
      </c>
      <c r="R963" s="1">
        <v>39.508751870697395</v>
      </c>
      <c r="S963" s="1">
        <v>36.608095522388055</v>
      </c>
      <c r="T963" s="1">
        <v>30.812362989738805</v>
      </c>
      <c r="U963" s="1">
        <v>31.479542082448432</v>
      </c>
      <c r="V963" s="1">
        <v>35.455252051582647</v>
      </c>
      <c r="W963" s="1">
        <v>33.280243873494335</v>
      </c>
      <c r="X963" s="1">
        <v>42.635091879075283</v>
      </c>
      <c r="Y963" s="1">
        <v>38.013651191239006</v>
      </c>
    </row>
    <row r="964" spans="1:25" x14ac:dyDescent="0.25">
      <c r="A964" s="1" t="s">
        <v>127</v>
      </c>
      <c r="B964" s="1" t="s">
        <v>20</v>
      </c>
      <c r="C964" s="1"/>
      <c r="D964" s="1" t="s">
        <v>21</v>
      </c>
      <c r="E964" s="1">
        <v>327.09999999999997</v>
      </c>
      <c r="F964" s="1">
        <v>350.6</v>
      </c>
      <c r="G964" s="1">
        <v>338.8</v>
      </c>
      <c r="H964" s="1">
        <v>327.60000000000002</v>
      </c>
      <c r="I964" s="1">
        <v>375.9</v>
      </c>
      <c r="J964" s="1">
        <v>404.09999999999997</v>
      </c>
      <c r="K964" s="1">
        <v>394.5</v>
      </c>
      <c r="L964" s="1">
        <v>392.1</v>
      </c>
      <c r="M964" s="1">
        <v>399.79999999999995</v>
      </c>
      <c r="N964" s="1">
        <v>403.34919356974501</v>
      </c>
      <c r="O964" s="1">
        <v>414.46157306856969</v>
      </c>
      <c r="P964" s="1">
        <v>415.3352869053457</v>
      </c>
      <c r="Q964" s="1">
        <v>407.94208139323939</v>
      </c>
      <c r="R964" s="1">
        <v>405.6087518706974</v>
      </c>
      <c r="S964" s="1">
        <v>417.60809552238806</v>
      </c>
      <c r="T964" s="1">
        <v>414.01236298973879</v>
      </c>
      <c r="U964" s="1">
        <v>409.57954208244848</v>
      </c>
      <c r="V964" s="1">
        <v>426.05525205158273</v>
      </c>
      <c r="W964" s="1">
        <v>447.78024387349433</v>
      </c>
      <c r="X964" s="1">
        <v>459.63509187907528</v>
      </c>
      <c r="Y964" s="1">
        <v>451.91365119123896</v>
      </c>
    </row>
    <row r="965" spans="1:25" x14ac:dyDescent="0.25">
      <c r="A965" s="1" t="s">
        <v>128</v>
      </c>
      <c r="B965" s="1" t="s">
        <v>4</v>
      </c>
      <c r="C965" s="1"/>
      <c r="D965" s="1" t="s">
        <v>5</v>
      </c>
      <c r="E965" s="1"/>
      <c r="F965" s="1"/>
      <c r="G965" s="1"/>
      <c r="H965" s="1"/>
      <c r="I965" s="1"/>
      <c r="J965" s="1"/>
      <c r="K965" s="1"/>
      <c r="L965" s="1"/>
      <c r="M965" s="1"/>
      <c r="N965" s="1">
        <v>8.6</v>
      </c>
      <c r="O965" s="1">
        <v>5.8</v>
      </c>
      <c r="P965" s="1"/>
      <c r="Q965" s="1">
        <v>4.2</v>
      </c>
      <c r="R965" s="1">
        <v>5.8</v>
      </c>
      <c r="S965" s="1">
        <v>6.5</v>
      </c>
      <c r="T965" s="1">
        <v>4.5</v>
      </c>
      <c r="U965" s="1"/>
      <c r="V965" s="1">
        <v>4.8</v>
      </c>
      <c r="W965" s="1"/>
      <c r="X965" s="1"/>
      <c r="Y965" s="1"/>
    </row>
    <row r="966" spans="1:25" x14ac:dyDescent="0.25">
      <c r="A966" s="1" t="s">
        <v>128</v>
      </c>
      <c r="B966" s="1" t="s">
        <v>6</v>
      </c>
      <c r="C966" s="1"/>
      <c r="D966" s="1" t="s">
        <v>7</v>
      </c>
      <c r="E966" s="1"/>
      <c r="F966" s="1"/>
      <c r="G966" s="1"/>
      <c r="H966" s="1"/>
      <c r="I966" s="1"/>
      <c r="J966" s="1"/>
      <c r="K966" s="1"/>
      <c r="L966" s="1"/>
      <c r="M966" s="1"/>
      <c r="N966" s="1">
        <v>31.80551582079304</v>
      </c>
      <c r="O966" s="1">
        <v>30.910396461287863</v>
      </c>
      <c r="P966" s="1">
        <v>34.791664054219481</v>
      </c>
      <c r="Q966" s="1">
        <v>35.200500849655668</v>
      </c>
      <c r="R966" s="1">
        <v>36.039859023806365</v>
      </c>
      <c r="S966" s="1">
        <v>32.09057739575821</v>
      </c>
      <c r="T966" s="1">
        <v>33.178074467929711</v>
      </c>
      <c r="U966" s="1">
        <v>32.770028711414575</v>
      </c>
      <c r="V966" s="1">
        <v>28.284523000540862</v>
      </c>
      <c r="W966" s="1">
        <v>32.113070143934578</v>
      </c>
      <c r="X966" s="1">
        <v>28.395139838408948</v>
      </c>
      <c r="Y966" s="1">
        <v>28.014602258256218</v>
      </c>
    </row>
    <row r="967" spans="1:25" x14ac:dyDescent="0.25">
      <c r="A967" s="1" t="s">
        <v>128</v>
      </c>
      <c r="B967" s="1" t="s">
        <v>8</v>
      </c>
      <c r="C967" s="1"/>
      <c r="D967" s="1" t="s">
        <v>9</v>
      </c>
      <c r="E967" s="1"/>
      <c r="F967" s="1"/>
      <c r="G967" s="1"/>
      <c r="H967" s="1"/>
      <c r="I967" s="1"/>
      <c r="J967" s="1"/>
      <c r="K967" s="1"/>
      <c r="L967" s="1"/>
      <c r="M967" s="1"/>
      <c r="N967" s="1">
        <v>38.261247639755112</v>
      </c>
      <c r="O967" s="1">
        <v>52.020017334907422</v>
      </c>
      <c r="P967" s="1">
        <v>46.109161479092947</v>
      </c>
      <c r="Q967" s="1">
        <v>51.75792862892407</v>
      </c>
      <c r="R967" s="1">
        <v>56.879545152280883</v>
      </c>
      <c r="S967" s="1">
        <v>42.950585049232444</v>
      </c>
      <c r="T967" s="1">
        <v>54.908337837245654</v>
      </c>
      <c r="U967" s="1">
        <v>51.601478423586215</v>
      </c>
      <c r="V967" s="1">
        <v>49.079965884033449</v>
      </c>
      <c r="W967" s="1">
        <v>45.094364173826563</v>
      </c>
      <c r="X967" s="1">
        <v>40.51466749533872</v>
      </c>
      <c r="Y967" s="1">
        <v>48.166072388714376</v>
      </c>
    </row>
    <row r="968" spans="1:25" x14ac:dyDescent="0.25">
      <c r="A968" s="1" t="s">
        <v>128</v>
      </c>
      <c r="B968" s="1" t="s">
        <v>10</v>
      </c>
      <c r="C968" s="1"/>
      <c r="D968" s="1" t="s">
        <v>11</v>
      </c>
      <c r="E968" s="1"/>
      <c r="F968" s="1"/>
      <c r="G968" s="1"/>
      <c r="H968" s="1"/>
      <c r="I968" s="1"/>
      <c r="J968" s="1"/>
      <c r="K968" s="1"/>
      <c r="L968" s="1"/>
      <c r="M968" s="1"/>
      <c r="N968" s="1">
        <v>9.5332365394518508</v>
      </c>
      <c r="O968" s="1">
        <v>10.569586203804715</v>
      </c>
      <c r="P968" s="1">
        <v>12.499174466687567</v>
      </c>
      <c r="Q968" s="1">
        <v>12.841570521420264</v>
      </c>
      <c r="R968" s="1">
        <v>13.280595823912757</v>
      </c>
      <c r="S968" s="1">
        <v>12.258837555009347</v>
      </c>
      <c r="T968" s="1">
        <v>13.313587694824641</v>
      </c>
      <c r="U968" s="1">
        <v>13.328492864999214</v>
      </c>
      <c r="V968" s="1">
        <v>11.735511115425686</v>
      </c>
      <c r="W968" s="1">
        <v>13.492565682238858</v>
      </c>
      <c r="X968" s="1">
        <v>11.99019266625233</v>
      </c>
      <c r="Y968" s="1">
        <v>12.319325353029404</v>
      </c>
    </row>
    <row r="969" spans="1:25" x14ac:dyDescent="0.25">
      <c r="A969" s="1" t="s">
        <v>128</v>
      </c>
      <c r="B969" s="1" t="s">
        <v>12</v>
      </c>
      <c r="C969" s="1"/>
      <c r="D969" s="1" t="s">
        <v>13</v>
      </c>
      <c r="E969" s="1"/>
      <c r="F969" s="1"/>
      <c r="G969" s="1"/>
      <c r="H969" s="1"/>
      <c r="I969" s="1"/>
      <c r="J969" s="1"/>
      <c r="K969" s="1"/>
      <c r="L969" s="1"/>
      <c r="M969" s="1"/>
      <c r="N969" s="1">
        <v>14.091459519848451</v>
      </c>
      <c r="O969" s="1">
        <v>13.878664349786312</v>
      </c>
      <c r="P969" s="1">
        <v>13.345774500939001</v>
      </c>
      <c r="Q969" s="1">
        <v>11.580737220354699</v>
      </c>
      <c r="R969" s="1">
        <v>10.714303703012781</v>
      </c>
      <c r="S969" s="1">
        <v>11.738606714710988</v>
      </c>
      <c r="T969" s="1">
        <v>13.132173824223717</v>
      </c>
      <c r="U969" s="1">
        <v>13.658175565127381</v>
      </c>
      <c r="V969" s="1">
        <v>11.912446309280625</v>
      </c>
      <c r="W969" s="1">
        <v>12.796134569397582</v>
      </c>
      <c r="X969" s="1">
        <v>12.989678926111225</v>
      </c>
      <c r="Y969" s="1">
        <v>13.941195287427217</v>
      </c>
    </row>
    <row r="970" spans="1:25" x14ac:dyDescent="0.25">
      <c r="A970" s="1" t="s">
        <v>128</v>
      </c>
      <c r="B970" s="1" t="s">
        <v>14</v>
      </c>
      <c r="C970" s="1"/>
      <c r="D970" s="1" t="s">
        <v>15</v>
      </c>
      <c r="E970" s="1"/>
      <c r="F970" s="1"/>
      <c r="G970" s="1"/>
      <c r="H970" s="1"/>
      <c r="I970" s="1"/>
      <c r="J970" s="1"/>
      <c r="K970" s="1"/>
      <c r="L970" s="1"/>
      <c r="M970" s="1"/>
      <c r="N970" s="1">
        <v>24.217136820119251</v>
      </c>
      <c r="O970" s="1">
        <v>26.343192598506551</v>
      </c>
      <c r="P970" s="1">
        <v>26.458843986923561</v>
      </c>
      <c r="Q970" s="1">
        <v>24.387767474208879</v>
      </c>
      <c r="R970" s="1">
        <v>22.939884339147472</v>
      </c>
      <c r="S970" s="1">
        <v>25.390354355596937</v>
      </c>
      <c r="T970" s="1">
        <v>29.107479117486839</v>
      </c>
      <c r="U970" s="1">
        <v>30.512913063318749</v>
      </c>
      <c r="V970" s="1">
        <v>25.485206205487771</v>
      </c>
      <c r="W970" s="1">
        <v>26.928260228650046</v>
      </c>
      <c r="X970" s="1">
        <v>26.164237275425045</v>
      </c>
      <c r="Y970" s="1">
        <v>28.929309317471432</v>
      </c>
    </row>
    <row r="971" spans="1:25" x14ac:dyDescent="0.25">
      <c r="A971" s="1" t="s">
        <v>128</v>
      </c>
      <c r="B971" s="1" t="s">
        <v>16</v>
      </c>
      <c r="C971" s="1"/>
      <c r="D971" s="1" t="s">
        <v>17</v>
      </c>
      <c r="E971" s="1"/>
      <c r="F971" s="1"/>
      <c r="G971" s="1"/>
      <c r="H971" s="1"/>
      <c r="I971" s="1"/>
      <c r="J971" s="1"/>
      <c r="K971" s="1"/>
      <c r="L971" s="1"/>
      <c r="M971" s="1"/>
      <c r="N971" s="1">
        <v>17.891403660032303</v>
      </c>
      <c r="O971" s="1">
        <v>20.57814305170713</v>
      </c>
      <c r="P971" s="1">
        <v>21.395381512137444</v>
      </c>
      <c r="Q971" s="1">
        <v>18.931495305436421</v>
      </c>
      <c r="R971" s="1">
        <v>17.945811957839755</v>
      </c>
      <c r="S971" s="1">
        <v>19.371038929692084</v>
      </c>
      <c r="T971" s="1">
        <v>22.66034705828945</v>
      </c>
      <c r="U971" s="1">
        <v>24.128911371553858</v>
      </c>
      <c r="V971" s="1">
        <v>20.502347485231603</v>
      </c>
      <c r="W971" s="1">
        <v>20.875605201952371</v>
      </c>
      <c r="X971" s="1">
        <v>19.946083798463736</v>
      </c>
      <c r="Y971" s="1">
        <v>22.32949539510135</v>
      </c>
    </row>
    <row r="972" spans="1:25" x14ac:dyDescent="0.25">
      <c r="A972" s="1" t="s">
        <v>128</v>
      </c>
      <c r="B972" s="1" t="s">
        <v>18</v>
      </c>
      <c r="C972" s="1"/>
      <c r="D972" s="1" t="s">
        <v>19</v>
      </c>
      <c r="E972" s="1"/>
      <c r="F972" s="1"/>
      <c r="G972" s="1"/>
      <c r="H972" s="1"/>
      <c r="I972" s="1"/>
      <c r="J972" s="1"/>
      <c r="K972" s="1"/>
      <c r="L972" s="1"/>
      <c r="M972" s="1"/>
      <c r="N972" s="1">
        <v>15.438149845070047</v>
      </c>
      <c r="O972" s="1">
        <v>16.456711138690661</v>
      </c>
      <c r="P972" s="1">
        <v>16.06572155468367</v>
      </c>
      <c r="Q972" s="1">
        <v>18.246066396565276</v>
      </c>
      <c r="R972" s="1">
        <v>19.774684226279557</v>
      </c>
      <c r="S972" s="1">
        <v>17.213385074626864</v>
      </c>
      <c r="T972" s="1">
        <v>17.465826142723881</v>
      </c>
      <c r="U972" s="1">
        <v>22.019922613679341</v>
      </c>
      <c r="V972" s="1">
        <v>22.537291910902695</v>
      </c>
      <c r="W972" s="1">
        <v>21.03634071085267</v>
      </c>
      <c r="X972" s="1">
        <v>18.07270302311796</v>
      </c>
      <c r="Y972" s="1">
        <v>20.542115687074038</v>
      </c>
    </row>
    <row r="973" spans="1:25" x14ac:dyDescent="0.25">
      <c r="A973" s="1" t="s">
        <v>128</v>
      </c>
      <c r="B973" s="1" t="s">
        <v>20</v>
      </c>
      <c r="C973" s="1"/>
      <c r="D973" s="1" t="s">
        <v>21</v>
      </c>
      <c r="E973" s="1">
        <v>0</v>
      </c>
      <c r="F973" s="1">
        <v>149.80000000000001</v>
      </c>
      <c r="G973" s="1">
        <v>145.80000000000001</v>
      </c>
      <c r="H973" s="1">
        <v>153.19999999999999</v>
      </c>
      <c r="I973" s="1">
        <v>152.9</v>
      </c>
      <c r="J973" s="1">
        <v>159.80000000000001</v>
      </c>
      <c r="K973" s="1">
        <v>148.1</v>
      </c>
      <c r="L973" s="1">
        <v>161.19999999999999</v>
      </c>
      <c r="M973" s="1">
        <v>158.5</v>
      </c>
      <c r="N973" s="1">
        <v>159.83814984507006</v>
      </c>
      <c r="O973" s="1">
        <v>176.55671113869067</v>
      </c>
      <c r="P973" s="1">
        <v>170.66572155468367</v>
      </c>
      <c r="Q973" s="1">
        <v>177.14606639656529</v>
      </c>
      <c r="R973" s="1">
        <v>183.37468422627958</v>
      </c>
      <c r="S973" s="1">
        <v>167.51338507462685</v>
      </c>
      <c r="T973" s="1">
        <v>188.26582614272388</v>
      </c>
      <c r="U973" s="1">
        <v>188.01992261367937</v>
      </c>
      <c r="V973" s="1">
        <v>174.33729191090271</v>
      </c>
      <c r="W973" s="1">
        <v>172.33634071085265</v>
      </c>
      <c r="X973" s="1">
        <v>158.07270302311795</v>
      </c>
      <c r="Y973" s="1">
        <v>174.24211568707406</v>
      </c>
    </row>
    <row r="974" spans="1:25" x14ac:dyDescent="0.25">
      <c r="A974" s="1" t="s">
        <v>129</v>
      </c>
      <c r="B974" s="1" t="s">
        <v>4</v>
      </c>
      <c r="C974" s="1"/>
      <c r="D974" s="1" t="s">
        <v>5</v>
      </c>
      <c r="E974" s="1"/>
      <c r="F974" s="1"/>
      <c r="G974" s="1"/>
      <c r="H974" s="1"/>
      <c r="I974" s="1"/>
      <c r="J974" s="1"/>
      <c r="K974" s="1"/>
      <c r="L974" s="1"/>
      <c r="M974" s="1"/>
      <c r="N974" s="1">
        <v>8.3000000000000007</v>
      </c>
      <c r="O974" s="1">
        <v>8.4</v>
      </c>
      <c r="P974" s="1">
        <v>8.3000000000000007</v>
      </c>
      <c r="Q974" s="1">
        <v>9.6</v>
      </c>
      <c r="R974" s="1">
        <v>8.4</v>
      </c>
      <c r="S974" s="1">
        <v>8.1</v>
      </c>
      <c r="T974" s="1">
        <v>17.5</v>
      </c>
      <c r="U974" s="1">
        <v>9.1999999999999993</v>
      </c>
      <c r="V974" s="1">
        <v>8.6999999999999993</v>
      </c>
      <c r="W974" s="1">
        <v>12.4</v>
      </c>
      <c r="X974" s="1">
        <v>10.7</v>
      </c>
      <c r="Y974" s="1">
        <v>10.199999999999999</v>
      </c>
    </row>
    <row r="975" spans="1:25" x14ac:dyDescent="0.25">
      <c r="A975" s="1" t="s">
        <v>129</v>
      </c>
      <c r="B975" s="1" t="s">
        <v>6</v>
      </c>
      <c r="C975" s="1"/>
      <c r="D975" s="1" t="s">
        <v>7</v>
      </c>
      <c r="E975" s="1"/>
      <c r="F975" s="1"/>
      <c r="G975" s="1"/>
      <c r="H975" s="1"/>
      <c r="I975" s="1"/>
      <c r="J975" s="1"/>
      <c r="K975" s="1"/>
      <c r="L975" s="1"/>
      <c r="M975" s="1"/>
      <c r="N975" s="1">
        <v>31.270469760256336</v>
      </c>
      <c r="O975" s="1">
        <v>32.835006052273712</v>
      </c>
      <c r="P975" s="1">
        <v>39.089799513338413</v>
      </c>
      <c r="Q975" s="1">
        <v>41.009164356199506</v>
      </c>
      <c r="R975" s="1">
        <v>38.883583809903804</v>
      </c>
      <c r="S975" s="1">
        <v>31.976578897016619</v>
      </c>
      <c r="T975" s="1">
        <v>27.808539417753696</v>
      </c>
      <c r="U975" s="1">
        <v>26.618658134186585</v>
      </c>
      <c r="V975" s="1">
        <v>25.895064279473559</v>
      </c>
      <c r="W975" s="1">
        <v>26.314876923501945</v>
      </c>
      <c r="X975" s="1">
        <v>29.004002486016159</v>
      </c>
      <c r="Y975" s="1">
        <v>27.139145937685711</v>
      </c>
    </row>
    <row r="976" spans="1:25" x14ac:dyDescent="0.25">
      <c r="A976" s="1" t="s">
        <v>129</v>
      </c>
      <c r="B976" s="1" t="s">
        <v>8</v>
      </c>
      <c r="C976" s="1"/>
      <c r="D976" s="1" t="s">
        <v>9</v>
      </c>
      <c r="E976" s="1"/>
      <c r="F976" s="1"/>
      <c r="G976" s="1"/>
      <c r="H976" s="1"/>
      <c r="I976" s="1"/>
      <c r="J976" s="1"/>
      <c r="K976" s="1"/>
      <c r="L976" s="1"/>
      <c r="M976" s="1"/>
      <c r="N976" s="1">
        <v>24.056665903759228</v>
      </c>
      <c r="O976" s="1">
        <v>28.437301433118634</v>
      </c>
      <c r="P976" s="1">
        <v>45.366887605057691</v>
      </c>
      <c r="Q976" s="1">
        <v>48.330194079241572</v>
      </c>
      <c r="R976" s="1">
        <v>37.387915059626721</v>
      </c>
      <c r="S976" s="1">
        <v>33.908131816375487</v>
      </c>
      <c r="T976" s="1">
        <v>23.132542105493798</v>
      </c>
      <c r="U976" s="1">
        <v>28.454784521547843</v>
      </c>
      <c r="V976" s="1">
        <v>27.860833206207445</v>
      </c>
      <c r="W976" s="1">
        <v>28.528715086885661</v>
      </c>
      <c r="X976" s="1">
        <v>28.648705199917131</v>
      </c>
      <c r="Y976" s="1">
        <v>28.626507626567054</v>
      </c>
    </row>
    <row r="977" spans="1:25" x14ac:dyDescent="0.25">
      <c r="A977" s="1" t="s">
        <v>129</v>
      </c>
      <c r="B977" s="1" t="s">
        <v>10</v>
      </c>
      <c r="C977" s="1"/>
      <c r="D977" s="1" t="s">
        <v>11</v>
      </c>
      <c r="E977" s="1"/>
      <c r="F977" s="1"/>
      <c r="G977" s="1"/>
      <c r="H977" s="1"/>
      <c r="I977" s="1"/>
      <c r="J977" s="1"/>
      <c r="K977" s="1"/>
      <c r="L977" s="1"/>
      <c r="M977" s="1"/>
      <c r="N977" s="1">
        <v>9.3728643359844366</v>
      </c>
      <c r="O977" s="1">
        <v>11.227692514607648</v>
      </c>
      <c r="P977" s="1">
        <v>14.043312881603894</v>
      </c>
      <c r="Q977" s="1">
        <v>14.960641564558921</v>
      </c>
      <c r="R977" s="1">
        <v>14.32850113046948</v>
      </c>
      <c r="S977" s="1">
        <v>12.215289286607893</v>
      </c>
      <c r="T977" s="1">
        <v>11.158918476752511</v>
      </c>
      <c r="U977" s="1">
        <v>10.826557344265574</v>
      </c>
      <c r="V977" s="1">
        <v>10.744102514318998</v>
      </c>
      <c r="W977" s="1">
        <v>11.056407989612397</v>
      </c>
      <c r="X977" s="1">
        <v>12.247292314066708</v>
      </c>
      <c r="Y977" s="1">
        <v>11.934346435747235</v>
      </c>
    </row>
    <row r="978" spans="1:25" x14ac:dyDescent="0.25">
      <c r="A978" s="1" t="s">
        <v>129</v>
      </c>
      <c r="B978" s="1" t="s">
        <v>12</v>
      </c>
      <c r="C978" s="1"/>
      <c r="D978" s="1" t="s">
        <v>13</v>
      </c>
      <c r="E978" s="1"/>
      <c r="F978" s="1"/>
      <c r="G978" s="1"/>
      <c r="H978" s="1"/>
      <c r="I978" s="1"/>
      <c r="J978" s="1"/>
      <c r="K978" s="1"/>
      <c r="L978" s="1"/>
      <c r="M978" s="1"/>
      <c r="N978" s="1">
        <v>21.387926993648982</v>
      </c>
      <c r="O978" s="1">
        <v>16.960275677452682</v>
      </c>
      <c r="P978" s="1">
        <v>21.370684658366375</v>
      </c>
      <c r="Q978" s="1">
        <v>20.672354236698734</v>
      </c>
      <c r="R978" s="1">
        <v>17.587238830332996</v>
      </c>
      <c r="S978" s="1">
        <v>13.546144385825777</v>
      </c>
      <c r="T978" s="1">
        <v>12.727484338115126</v>
      </c>
      <c r="U978" s="1">
        <v>14.898009950248754</v>
      </c>
      <c r="V978" s="1">
        <v>13.352638436482085</v>
      </c>
      <c r="W978" s="1">
        <v>14.5276247256527</v>
      </c>
      <c r="X978" s="1">
        <v>15.253531598513012</v>
      </c>
      <c r="Y978" s="1">
        <v>12.850703018011897</v>
      </c>
    </row>
    <row r="979" spans="1:25" x14ac:dyDescent="0.25">
      <c r="A979" s="1" t="s">
        <v>129</v>
      </c>
      <c r="B979" s="1" t="s">
        <v>14</v>
      </c>
      <c r="C979" s="1"/>
      <c r="D979" s="1" t="s">
        <v>15</v>
      </c>
      <c r="E979" s="1"/>
      <c r="F979" s="1"/>
      <c r="G979" s="1"/>
      <c r="H979" s="1"/>
      <c r="I979" s="1"/>
      <c r="J979" s="1"/>
      <c r="K979" s="1"/>
      <c r="L979" s="1"/>
      <c r="M979" s="1"/>
      <c r="N979" s="1">
        <v>36.756615138010176</v>
      </c>
      <c r="O979" s="1">
        <v>32.192421218240732</v>
      </c>
      <c r="P979" s="1">
        <v>42.36873710324361</v>
      </c>
      <c r="Q979" s="1">
        <v>43.533719717167038</v>
      </c>
      <c r="R979" s="1">
        <v>37.655197742747887</v>
      </c>
      <c r="S979" s="1">
        <v>29.300019539556111</v>
      </c>
      <c r="T979" s="1">
        <v>28.210484383511893</v>
      </c>
      <c r="U979" s="1">
        <v>33.282752902155885</v>
      </c>
      <c r="V979" s="1">
        <v>28.566319218241045</v>
      </c>
      <c r="W979" s="1">
        <v>30.572018213384869</v>
      </c>
      <c r="X979" s="1">
        <v>30.724163568773236</v>
      </c>
      <c r="Y979" s="1">
        <v>26.66643389539928</v>
      </c>
    </row>
    <row r="980" spans="1:25" x14ac:dyDescent="0.25">
      <c r="A980" s="1" t="s">
        <v>129</v>
      </c>
      <c r="B980" s="1" t="s">
        <v>16</v>
      </c>
      <c r="C980" s="1"/>
      <c r="D980" s="1" t="s">
        <v>17</v>
      </c>
      <c r="E980" s="1"/>
      <c r="F980" s="1"/>
      <c r="G980" s="1"/>
      <c r="H980" s="1"/>
      <c r="I980" s="1"/>
      <c r="J980" s="1"/>
      <c r="K980" s="1"/>
      <c r="L980" s="1"/>
      <c r="M980" s="1"/>
      <c r="N980" s="1">
        <v>27.155457868340843</v>
      </c>
      <c r="O980" s="1">
        <v>25.147303104306577</v>
      </c>
      <c r="P980" s="1">
        <v>34.260578238390025</v>
      </c>
      <c r="Q980" s="1">
        <v>33.793926046134231</v>
      </c>
      <c r="R980" s="1">
        <v>29.457563426919137</v>
      </c>
      <c r="S980" s="1">
        <v>22.353836074618123</v>
      </c>
      <c r="T980" s="1">
        <v>21.962031278372976</v>
      </c>
      <c r="U980" s="1">
        <v>26.319237147595352</v>
      </c>
      <c r="V980" s="1">
        <v>22.981042345276876</v>
      </c>
      <c r="W980" s="1">
        <v>23.700357060962425</v>
      </c>
      <c r="X980" s="1">
        <v>23.42230483271376</v>
      </c>
      <c r="Y980" s="1">
        <v>20.582863086588819</v>
      </c>
    </row>
    <row r="981" spans="1:25" x14ac:dyDescent="0.25">
      <c r="A981" s="1" t="s">
        <v>129</v>
      </c>
      <c r="B981" s="1" t="s">
        <v>18</v>
      </c>
      <c r="C981" s="1"/>
      <c r="D981" s="1" t="s">
        <v>19</v>
      </c>
      <c r="E981" s="1"/>
      <c r="F981" s="1"/>
      <c r="G981" s="1"/>
      <c r="H981" s="1"/>
      <c r="I981" s="1"/>
      <c r="J981" s="1"/>
      <c r="K981" s="1"/>
      <c r="L981" s="1"/>
      <c r="M981" s="1"/>
      <c r="N981" s="1">
        <v>9.1151592997695907</v>
      </c>
      <c r="O981" s="1">
        <v>13.36789947254111</v>
      </c>
      <c r="P981" s="1">
        <v>17.864348332515938</v>
      </c>
      <c r="Q981" s="1">
        <v>19.909146157102256</v>
      </c>
      <c r="R981" s="1">
        <v>19.292295719844358</v>
      </c>
      <c r="S981" s="1">
        <v>14.159856716417911</v>
      </c>
      <c r="T981" s="1">
        <v>15.872924440298508</v>
      </c>
      <c r="U981" s="1">
        <v>18.375445844121838</v>
      </c>
      <c r="V981" s="1">
        <v>15.523083235638921</v>
      </c>
      <c r="W981" s="1">
        <v>18.969296267726815</v>
      </c>
      <c r="X981" s="1">
        <v>17.605927682276231</v>
      </c>
      <c r="Y981" s="1">
        <v>18.814038562358014</v>
      </c>
    </row>
    <row r="982" spans="1:25" x14ac:dyDescent="0.25">
      <c r="A982" s="1" t="s">
        <v>129</v>
      </c>
      <c r="B982" s="1" t="s">
        <v>20</v>
      </c>
      <c r="C982" s="1"/>
      <c r="D982" s="1" t="s">
        <v>21</v>
      </c>
      <c r="E982" s="1">
        <v>0</v>
      </c>
      <c r="F982" s="1">
        <v>198.3</v>
      </c>
      <c r="G982" s="1">
        <v>195.29999999999998</v>
      </c>
      <c r="H982" s="1">
        <v>214</v>
      </c>
      <c r="I982" s="1">
        <v>205.7</v>
      </c>
      <c r="J982" s="1">
        <v>189.6</v>
      </c>
      <c r="K982" s="1">
        <v>158</v>
      </c>
      <c r="L982" s="1">
        <v>169.29999999999998</v>
      </c>
      <c r="M982" s="1">
        <v>171.8</v>
      </c>
      <c r="N982" s="1">
        <v>167.41515929976961</v>
      </c>
      <c r="O982" s="1">
        <v>168.56789947254109</v>
      </c>
      <c r="P982" s="1">
        <v>222.66434833251594</v>
      </c>
      <c r="Q982" s="1">
        <v>231.80914615710225</v>
      </c>
      <c r="R982" s="1">
        <v>202.99229571984438</v>
      </c>
      <c r="S982" s="1">
        <v>165.55985671641793</v>
      </c>
      <c r="T982" s="1">
        <v>158.3729244402985</v>
      </c>
      <c r="U982" s="1">
        <v>167.97544584412179</v>
      </c>
      <c r="V982" s="1">
        <v>153.62308323563894</v>
      </c>
      <c r="W982" s="1">
        <v>166.0692962677268</v>
      </c>
      <c r="X982" s="1">
        <v>167.60592768227622</v>
      </c>
      <c r="Y982" s="1">
        <v>156.81403856235801</v>
      </c>
    </row>
    <row r="983" spans="1:25" x14ac:dyDescent="0.25">
      <c r="A983" s="1" t="s">
        <v>130</v>
      </c>
      <c r="B983" s="1" t="s">
        <v>4</v>
      </c>
      <c r="C983" s="1"/>
      <c r="D983" s="1" t="s">
        <v>5</v>
      </c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>
        <v>12</v>
      </c>
      <c r="T983" s="1">
        <v>12.7</v>
      </c>
      <c r="U983" s="1">
        <v>9.9</v>
      </c>
      <c r="V983" s="1">
        <v>5.9</v>
      </c>
      <c r="W983" s="1">
        <v>11.4</v>
      </c>
      <c r="X983" s="1">
        <v>7.2</v>
      </c>
      <c r="Y983" s="1">
        <v>8.8000000000000007</v>
      </c>
    </row>
    <row r="984" spans="1:25" x14ac:dyDescent="0.25">
      <c r="A984" s="1" t="s">
        <v>130</v>
      </c>
      <c r="B984" s="1" t="s">
        <v>6</v>
      </c>
      <c r="C984" s="1"/>
      <c r="D984" s="1" t="s">
        <v>7</v>
      </c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>
        <v>123.91636813211075</v>
      </c>
      <c r="T984" s="1">
        <v>120.16454228078121</v>
      </c>
      <c r="U984" s="1">
        <v>116.48459011241734</v>
      </c>
      <c r="V984" s="1">
        <v>126.86358744643377</v>
      </c>
      <c r="W984" s="1">
        <v>118.80720916098016</v>
      </c>
      <c r="X984" s="1">
        <v>127.47369794903668</v>
      </c>
      <c r="Y984" s="1">
        <v>127.37889464300875</v>
      </c>
    </row>
    <row r="985" spans="1:25" x14ac:dyDescent="0.25">
      <c r="A985" s="1" t="s">
        <v>130</v>
      </c>
      <c r="B985" s="1" t="s">
        <v>8</v>
      </c>
      <c r="C985" s="1"/>
      <c r="D985" s="1" t="s">
        <v>9</v>
      </c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>
        <v>226.64666411550857</v>
      </c>
      <c r="T985" s="1">
        <v>227.81622869162567</v>
      </c>
      <c r="U985" s="1">
        <v>243.03784907223564</v>
      </c>
      <c r="V985" s="1">
        <v>250.39953263899486</v>
      </c>
      <c r="W985" s="1">
        <v>243.97498273337573</v>
      </c>
      <c r="X985" s="1">
        <v>257.09898487673502</v>
      </c>
      <c r="Y985" s="1">
        <v>265.8066728924357</v>
      </c>
    </row>
    <row r="986" spans="1:25" x14ac:dyDescent="0.25">
      <c r="A986" s="1" t="s">
        <v>130</v>
      </c>
      <c r="B986" s="1" t="s">
        <v>10</v>
      </c>
      <c r="C986" s="1"/>
      <c r="D986" s="1" t="s">
        <v>11</v>
      </c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>
        <v>47.33696775238068</v>
      </c>
      <c r="T986" s="1">
        <v>48.219229027593158</v>
      </c>
      <c r="U986" s="1">
        <v>47.377560815347039</v>
      </c>
      <c r="V986" s="1">
        <v>52.636879914571402</v>
      </c>
      <c r="W986" s="1">
        <v>49.917808105644106</v>
      </c>
      <c r="X986" s="1">
        <v>53.827317174228305</v>
      </c>
      <c r="Y986" s="1">
        <v>56.014432464555568</v>
      </c>
    </row>
    <row r="987" spans="1:25" x14ac:dyDescent="0.25">
      <c r="A987" s="1" t="s">
        <v>130</v>
      </c>
      <c r="B987" s="1" t="s">
        <v>12</v>
      </c>
      <c r="C987" s="1"/>
      <c r="D987" s="1" t="s">
        <v>13</v>
      </c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>
        <v>60.064269048193751</v>
      </c>
      <c r="T987" s="1">
        <v>55.745976711458141</v>
      </c>
      <c r="U987" s="1">
        <v>58.43219473104277</v>
      </c>
      <c r="V987" s="1">
        <v>59.665102412631803</v>
      </c>
      <c r="W987" s="1">
        <v>61.869099485701177</v>
      </c>
      <c r="X987" s="1">
        <v>66.003393934199678</v>
      </c>
      <c r="Y987" s="1">
        <v>65.72888698397432</v>
      </c>
    </row>
    <row r="988" spans="1:25" x14ac:dyDescent="0.25">
      <c r="A988" s="1" t="s">
        <v>130</v>
      </c>
      <c r="B988" s="1" t="s">
        <v>14</v>
      </c>
      <c r="C988" s="1"/>
      <c r="D988" s="1" t="s">
        <v>15</v>
      </c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>
        <v>129.91772467616062</v>
      </c>
      <c r="T988" s="1">
        <v>123.56102460504812</v>
      </c>
      <c r="U988" s="1">
        <v>130.53987111422751</v>
      </c>
      <c r="V988" s="1">
        <v>127.64611052834981</v>
      </c>
      <c r="W988" s="1">
        <v>130.19769384479312</v>
      </c>
      <c r="X988" s="1">
        <v>132.9462005720836</v>
      </c>
      <c r="Y988" s="1">
        <v>136.39370681274107</v>
      </c>
    </row>
    <row r="989" spans="1:25" x14ac:dyDescent="0.25">
      <c r="A989" s="1" t="s">
        <v>130</v>
      </c>
      <c r="B989" s="1" t="s">
        <v>16</v>
      </c>
      <c r="C989" s="1"/>
      <c r="D989" s="1" t="s">
        <v>17</v>
      </c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>
        <v>99.118006275645698</v>
      </c>
      <c r="T989" s="1">
        <v>96.192998683493727</v>
      </c>
      <c r="U989" s="1">
        <v>103.2279341547297</v>
      </c>
      <c r="V989" s="1">
        <v>102.6887870590184</v>
      </c>
      <c r="W989" s="1">
        <v>100.93320666950568</v>
      </c>
      <c r="X989" s="1">
        <v>101.35040549371674</v>
      </c>
      <c r="Y989" s="1">
        <v>105.27740620328457</v>
      </c>
    </row>
    <row r="990" spans="1:25" x14ac:dyDescent="0.25">
      <c r="A990" s="1" t="s">
        <v>130</v>
      </c>
      <c r="B990" s="1" t="s">
        <v>18</v>
      </c>
      <c r="C990" s="1"/>
      <c r="D990" s="1" t="s">
        <v>19</v>
      </c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>
        <v>58.842017910447758</v>
      </c>
      <c r="T990" s="1">
        <v>68.508870685634335</v>
      </c>
      <c r="U990" s="1">
        <v>73.090320891397312</v>
      </c>
      <c r="V990" s="1">
        <v>65.660480656506451</v>
      </c>
      <c r="W990" s="1">
        <v>81.524586127099028</v>
      </c>
      <c r="X990" s="1">
        <v>70.703349140486068</v>
      </c>
      <c r="Y990" s="1">
        <v>66.565384167297722</v>
      </c>
    </row>
    <row r="991" spans="1:25" x14ac:dyDescent="0.25">
      <c r="A991" s="1" t="s">
        <v>130</v>
      </c>
      <c r="B991" s="1" t="s">
        <v>20</v>
      </c>
      <c r="C991" s="1"/>
      <c r="D991" s="1" t="s">
        <v>21</v>
      </c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>
        <v>757.84201791044779</v>
      </c>
      <c r="T991" s="1">
        <v>752.90887068563438</v>
      </c>
      <c r="U991" s="1">
        <v>782.09032089139737</v>
      </c>
      <c r="V991" s="1">
        <v>791.46048065650655</v>
      </c>
      <c r="W991" s="1">
        <v>798.62458612709906</v>
      </c>
      <c r="X991" s="1">
        <v>816.60334914048599</v>
      </c>
      <c r="Y991" s="1">
        <v>831.96538416729766</v>
      </c>
    </row>
    <row r="992" spans="1:25" x14ac:dyDescent="0.25">
      <c r="A992" s="1" t="s">
        <v>131</v>
      </c>
      <c r="B992" s="1" t="s">
        <v>4</v>
      </c>
      <c r="C992" s="1"/>
      <c r="D992" s="1" t="s">
        <v>5</v>
      </c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>
        <v>0.01</v>
      </c>
      <c r="T992" s="1"/>
      <c r="U992" s="1"/>
      <c r="V992" s="1"/>
      <c r="W992" s="1"/>
      <c r="X992" s="1"/>
      <c r="Y992" s="1"/>
    </row>
    <row r="993" spans="1:25" x14ac:dyDescent="0.25">
      <c r="A993" s="1" t="s">
        <v>131</v>
      </c>
      <c r="B993" s="1" t="s">
        <v>6</v>
      </c>
      <c r="C993" s="1"/>
      <c r="D993" s="1" t="s">
        <v>7</v>
      </c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>
        <v>95.644740444195889</v>
      </c>
      <c r="T993" s="1">
        <v>90.321231686118708</v>
      </c>
      <c r="U993" s="1">
        <v>96.017302555458741</v>
      </c>
      <c r="V993" s="1">
        <v>97.912238756292723</v>
      </c>
      <c r="W993" s="1">
        <v>97.621503163245549</v>
      </c>
      <c r="X993" s="1">
        <v>100.51768800497203</v>
      </c>
      <c r="Y993" s="1">
        <v>92.579505900331085</v>
      </c>
    </row>
    <row r="994" spans="1:25" x14ac:dyDescent="0.25">
      <c r="A994" s="1" t="s">
        <v>131</v>
      </c>
      <c r="B994" s="1" t="s">
        <v>8</v>
      </c>
      <c r="C994" s="1"/>
      <c r="D994" s="1" t="s">
        <v>9</v>
      </c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>
        <v>164.51826236698409</v>
      </c>
      <c r="T994" s="1">
        <v>158.33496399304693</v>
      </c>
      <c r="U994" s="1">
        <v>170.22975845272614</v>
      </c>
      <c r="V994" s="1">
        <v>172.26306461231226</v>
      </c>
      <c r="W994" s="1">
        <v>177.46203414647624</v>
      </c>
      <c r="X994" s="1">
        <v>183.83749741039981</v>
      </c>
      <c r="Y994" s="1">
        <v>168.50897359707955</v>
      </c>
    </row>
    <row r="995" spans="1:25" x14ac:dyDescent="0.25">
      <c r="A995" s="1" t="s">
        <v>131</v>
      </c>
      <c r="B995" s="1" t="s">
        <v>10</v>
      </c>
      <c r="C995" s="1"/>
      <c r="D995" s="1" t="s">
        <v>11</v>
      </c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>
        <v>36.536997188820045</v>
      </c>
      <c r="T995" s="1">
        <v>36.243804320834371</v>
      </c>
      <c r="U995" s="1">
        <v>39.052938991815104</v>
      </c>
      <c r="V995" s="1">
        <v>40.624696631395004</v>
      </c>
      <c r="W995" s="1">
        <v>41.016462690278196</v>
      </c>
      <c r="X995" s="1">
        <v>42.444814584628134</v>
      </c>
      <c r="Y995" s="1">
        <v>40.711520502589352</v>
      </c>
    </row>
    <row r="996" spans="1:25" x14ac:dyDescent="0.25">
      <c r="A996" s="1" t="s">
        <v>131</v>
      </c>
      <c r="B996" s="1" t="s">
        <v>12</v>
      </c>
      <c r="C996" s="1"/>
      <c r="D996" s="1" t="s">
        <v>13</v>
      </c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>
        <v>44.357389975058332</v>
      </c>
      <c r="T996" s="1">
        <v>43.564823179589617</v>
      </c>
      <c r="U996" s="1">
        <v>46.493789442051487</v>
      </c>
      <c r="V996" s="1">
        <v>51.229691381880414</v>
      </c>
      <c r="W996" s="1">
        <v>48.798460379336319</v>
      </c>
      <c r="X996" s="1">
        <v>52.090590617400338</v>
      </c>
      <c r="Y996" s="1">
        <v>53.476885604072805</v>
      </c>
    </row>
    <row r="997" spans="1:25" x14ac:dyDescent="0.25">
      <c r="A997" s="1" t="s">
        <v>131</v>
      </c>
      <c r="B997" s="1" t="s">
        <v>14</v>
      </c>
      <c r="C997" s="1"/>
      <c r="D997" s="1" t="s">
        <v>15</v>
      </c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>
        <v>95.944082387963647</v>
      </c>
      <c r="T997" s="1">
        <v>96.561483112402399</v>
      </c>
      <c r="U997" s="1">
        <v>103.86899395639253</v>
      </c>
      <c r="V997" s="1">
        <v>109.59959145365207</v>
      </c>
      <c r="W997" s="1">
        <v>102.69176466734366</v>
      </c>
      <c r="X997" s="1">
        <v>104.92257587606998</v>
      </c>
      <c r="Y997" s="1">
        <v>110.96963589416572</v>
      </c>
    </row>
    <row r="998" spans="1:25" x14ac:dyDescent="0.25">
      <c r="A998" s="1" t="s">
        <v>131</v>
      </c>
      <c r="B998" s="1" t="s">
        <v>16</v>
      </c>
      <c r="C998" s="1"/>
      <c r="D998" s="1" t="s">
        <v>17</v>
      </c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>
        <v>73.198527636978056</v>
      </c>
      <c r="T998" s="1">
        <v>75.173693708007988</v>
      </c>
      <c r="U998" s="1">
        <v>82.137216601555963</v>
      </c>
      <c r="V998" s="1">
        <v>88.170717164467519</v>
      </c>
      <c r="W998" s="1">
        <v>79.609774953320013</v>
      </c>
      <c r="X998" s="1">
        <v>79.986833506529692</v>
      </c>
      <c r="Y998" s="1">
        <v>85.653478501761455</v>
      </c>
    </row>
    <row r="999" spans="1:25" x14ac:dyDescent="0.25">
      <c r="A999" s="1" t="s">
        <v>131</v>
      </c>
      <c r="B999" s="1" t="s">
        <v>18</v>
      </c>
      <c r="C999" s="1"/>
      <c r="D999" s="1" t="s">
        <v>19</v>
      </c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>
        <v>45.084185074626866</v>
      </c>
      <c r="T999" s="1">
        <v>44.146478544776123</v>
      </c>
      <c r="U999" s="1">
        <v>48.802597969336389</v>
      </c>
      <c r="V999" s="1">
        <v>42.507655334114887</v>
      </c>
      <c r="W999" s="1">
        <v>47.327149468937286</v>
      </c>
      <c r="X999" s="1">
        <v>47.869857735625374</v>
      </c>
      <c r="Y999" s="1">
        <v>57.728645074852913</v>
      </c>
    </row>
    <row r="1000" spans="1:25" x14ac:dyDescent="0.25">
      <c r="A1000" s="1" t="s">
        <v>131</v>
      </c>
      <c r="B1000" s="1" t="s">
        <v>20</v>
      </c>
      <c r="C1000" s="1"/>
      <c r="D1000" s="1" t="s">
        <v>21</v>
      </c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>
        <v>555.28418507462686</v>
      </c>
      <c r="T1000" s="1">
        <v>544.34647854477612</v>
      </c>
      <c r="U1000" s="1">
        <v>586.60259796933633</v>
      </c>
      <c r="V1000" s="1">
        <v>602.30765533411488</v>
      </c>
      <c r="W1000" s="1">
        <v>594.5271494689373</v>
      </c>
      <c r="X1000" s="1">
        <v>611.66985773562533</v>
      </c>
      <c r="Y1000" s="1">
        <v>609.62864507485278</v>
      </c>
    </row>
    <row r="1001" spans="1:25" x14ac:dyDescent="0.25">
      <c r="A1001" s="1" t="s">
        <v>132</v>
      </c>
      <c r="B1001" s="1" t="s">
        <v>4</v>
      </c>
      <c r="C1001" s="1"/>
      <c r="D1001" s="1" t="s">
        <v>5</v>
      </c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>
        <v>11.8</v>
      </c>
      <c r="T1001" s="1">
        <v>13.2</v>
      </c>
      <c r="U1001" s="1">
        <v>10.5</v>
      </c>
      <c r="V1001" s="1">
        <v>14.9</v>
      </c>
      <c r="W1001" s="1">
        <v>12.9</v>
      </c>
      <c r="X1001" s="1">
        <v>11.7</v>
      </c>
      <c r="Y1001" s="1">
        <v>12.8</v>
      </c>
    </row>
    <row r="1002" spans="1:25" x14ac:dyDescent="0.25">
      <c r="A1002" s="1" t="s">
        <v>132</v>
      </c>
      <c r="B1002" s="1" t="s">
        <v>6</v>
      </c>
      <c r="C1002" s="1"/>
      <c r="D1002" s="1" t="s">
        <v>7</v>
      </c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>
        <v>60.704200579897858</v>
      </c>
      <c r="T1002" s="1">
        <v>68.560484377510633</v>
      </c>
      <c r="U1002" s="1">
        <v>55.865629151370584</v>
      </c>
      <c r="V1002" s="1">
        <v>58.402816647482211</v>
      </c>
      <c r="W1002" s="1">
        <v>60.992532530320183</v>
      </c>
      <c r="X1002" s="1">
        <v>52.915699192044741</v>
      </c>
      <c r="Y1002" s="1">
        <v>48.204813651413531</v>
      </c>
    </row>
    <row r="1003" spans="1:25" x14ac:dyDescent="0.25">
      <c r="A1003" s="1" t="s">
        <v>132</v>
      </c>
      <c r="B1003" s="1" t="s">
        <v>8</v>
      </c>
      <c r="C1003" s="1"/>
      <c r="D1003" s="1" t="s">
        <v>9</v>
      </c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>
        <v>87.506346496327794</v>
      </c>
      <c r="T1003" s="1">
        <v>84.22779181699994</v>
      </c>
      <c r="U1003" s="1">
        <v>89.412247346693903</v>
      </c>
      <c r="V1003" s="1">
        <v>87.265312660351981</v>
      </c>
      <c r="W1003" s="1">
        <v>86.580962510705319</v>
      </c>
      <c r="X1003" s="1">
        <v>71.840004143360261</v>
      </c>
      <c r="Y1003" s="1">
        <v>78.197284715737041</v>
      </c>
    </row>
    <row r="1004" spans="1:25" x14ac:dyDescent="0.25">
      <c r="A1004" s="1" t="s">
        <v>132</v>
      </c>
      <c r="B1004" s="1" t="s">
        <v>10</v>
      </c>
      <c r="C1004" s="1"/>
      <c r="D1004" s="1" t="s">
        <v>11</v>
      </c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>
        <v>23.189452923774343</v>
      </c>
      <c r="T1004" s="1">
        <v>27.511723805489417</v>
      </c>
      <c r="U1004" s="1">
        <v>22.722123501935521</v>
      </c>
      <c r="V1004" s="1">
        <v>24.231870692165806</v>
      </c>
      <c r="W1004" s="1">
        <v>25.6265049589745</v>
      </c>
      <c r="X1004" s="1">
        <v>22.344296664594985</v>
      </c>
      <c r="Y1004" s="1">
        <v>21.197901632849419</v>
      </c>
    </row>
    <row r="1005" spans="1:25" x14ac:dyDescent="0.25">
      <c r="A1005" s="1" t="s">
        <v>132</v>
      </c>
      <c r="B1005" s="1" t="s">
        <v>12</v>
      </c>
      <c r="C1005" s="1"/>
      <c r="D1005" s="1" t="s">
        <v>13</v>
      </c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>
        <v>26.344342149121296</v>
      </c>
      <c r="T1005" s="1">
        <v>28.652015616488104</v>
      </c>
      <c r="U1005" s="1">
        <v>28.616177501752976</v>
      </c>
      <c r="V1005" s="1">
        <v>29.667957820350018</v>
      </c>
      <c r="W1005" s="1">
        <v>29.625374258852819</v>
      </c>
      <c r="X1005" s="1">
        <v>31.540083348510333</v>
      </c>
      <c r="Y1005" s="1">
        <v>32.394035062043301</v>
      </c>
    </row>
    <row r="1006" spans="1:25" x14ac:dyDescent="0.25">
      <c r="A1006" s="1" t="s">
        <v>132</v>
      </c>
      <c r="B1006" s="1" t="s">
        <v>14</v>
      </c>
      <c r="C1006" s="1"/>
      <c r="D1006" s="1" t="s">
        <v>15</v>
      </c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>
        <v>56.982246589198077</v>
      </c>
      <c r="T1006" s="1">
        <v>63.507227165425817</v>
      </c>
      <c r="U1006" s="1">
        <v>63.929690473805465</v>
      </c>
      <c r="V1006" s="1">
        <v>63.470928062717384</v>
      </c>
      <c r="W1006" s="1">
        <v>62.343810397353167</v>
      </c>
      <c r="X1006" s="1">
        <v>63.529070203443212</v>
      </c>
      <c r="Y1006" s="1">
        <v>67.220711067437449</v>
      </c>
    </row>
    <row r="1007" spans="1:25" x14ac:dyDescent="0.25">
      <c r="A1007" s="1" t="s">
        <v>132</v>
      </c>
      <c r="B1007" s="1" t="s">
        <v>16</v>
      </c>
      <c r="C1007" s="1"/>
      <c r="D1007" s="1" t="s">
        <v>17</v>
      </c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>
        <v>43.473411261680639</v>
      </c>
      <c r="T1007" s="1">
        <v>49.440757218086063</v>
      </c>
      <c r="U1007" s="1">
        <v>50.554132024441543</v>
      </c>
      <c r="V1007" s="1">
        <v>51.061114116932586</v>
      </c>
      <c r="W1007" s="1">
        <v>48.330815343794022</v>
      </c>
      <c r="X1007" s="1">
        <v>48.430846448046459</v>
      </c>
      <c r="Y1007" s="1">
        <v>51.885253870519236</v>
      </c>
    </row>
    <row r="1008" spans="1:25" x14ac:dyDescent="0.25">
      <c r="A1008" s="1" t="s">
        <v>132</v>
      </c>
      <c r="B1008" s="1" t="s">
        <v>18</v>
      </c>
      <c r="C1008" s="1"/>
      <c r="D1008" s="1" t="s">
        <v>19</v>
      </c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>
        <v>23.455916417910444</v>
      </c>
      <c r="T1008" s="1">
        <v>37.076988106343286</v>
      </c>
      <c r="U1008" s="1">
        <v>34.599458877607425</v>
      </c>
      <c r="V1008" s="1">
        <v>24.436975381008203</v>
      </c>
      <c r="W1008" s="1">
        <v>27.282807215332582</v>
      </c>
      <c r="X1008" s="1">
        <v>29.407468879668048</v>
      </c>
      <c r="Y1008" s="1">
        <v>34.014606512494908</v>
      </c>
    </row>
    <row r="1009" spans="1:25" x14ac:dyDescent="0.25">
      <c r="A1009" s="1" t="s">
        <v>132</v>
      </c>
      <c r="B1009" s="1" t="s">
        <v>20</v>
      </c>
      <c r="C1009" s="1"/>
      <c r="D1009" s="1" t="s">
        <v>21</v>
      </c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>
        <v>333.45591641791043</v>
      </c>
      <c r="T1009" s="1">
        <v>372.17698810634323</v>
      </c>
      <c r="U1009" s="1">
        <v>356.19945887760747</v>
      </c>
      <c r="V1009" s="1">
        <v>353.43697538100821</v>
      </c>
      <c r="W1009" s="1">
        <v>353.68280721533256</v>
      </c>
      <c r="X1009" s="1">
        <v>331.70746887966806</v>
      </c>
      <c r="Y1009" s="1">
        <v>345.91460651249486</v>
      </c>
    </row>
    <row r="1010" spans="1:25" x14ac:dyDescent="0.25">
      <c r="A1010" s="1" t="s">
        <v>133</v>
      </c>
      <c r="B1010" s="1" t="s">
        <v>4</v>
      </c>
      <c r="C1010" s="1"/>
      <c r="D1010" s="1" t="s">
        <v>5</v>
      </c>
      <c r="E1010" s="1"/>
      <c r="F1010" s="1"/>
      <c r="G1010" s="1"/>
      <c r="H1010" s="1"/>
      <c r="I1010" s="1"/>
      <c r="J1010" s="1"/>
      <c r="K1010" s="1"/>
      <c r="L1010" s="1"/>
      <c r="M1010" s="1"/>
      <c r="N1010" s="1">
        <v>17.600000000000001</v>
      </c>
      <c r="O1010" s="1">
        <v>21.3</v>
      </c>
      <c r="P1010" s="1">
        <v>22.2</v>
      </c>
      <c r="Q1010" s="1">
        <v>22.4</v>
      </c>
      <c r="R1010" s="1">
        <v>23.2</v>
      </c>
      <c r="S1010" s="1">
        <v>26.6</v>
      </c>
      <c r="T1010" s="1">
        <v>23.1</v>
      </c>
      <c r="U1010" s="1">
        <v>18</v>
      </c>
      <c r="V1010" s="1">
        <v>18.7</v>
      </c>
      <c r="W1010" s="1">
        <v>19.100000000000001</v>
      </c>
      <c r="X1010" s="1">
        <v>17.399999999999999</v>
      </c>
      <c r="Y1010" s="1">
        <v>19.899999999999999</v>
      </c>
    </row>
    <row r="1011" spans="1:25" x14ac:dyDescent="0.25">
      <c r="A1011" s="1" t="s">
        <v>133</v>
      </c>
      <c r="B1011" s="1" t="s">
        <v>6</v>
      </c>
      <c r="C1011" s="1"/>
      <c r="D1011" s="1" t="s">
        <v>7</v>
      </c>
      <c r="E1011" s="1"/>
      <c r="F1011" s="1"/>
      <c r="G1011" s="1"/>
      <c r="H1011" s="1"/>
      <c r="I1011" s="1"/>
      <c r="J1011" s="1"/>
      <c r="K1011" s="1"/>
      <c r="L1011" s="1"/>
      <c r="M1011" s="1"/>
      <c r="N1011" s="1">
        <v>101.77765062653772</v>
      </c>
      <c r="O1011" s="1">
        <v>97.338588101678198</v>
      </c>
      <c r="P1011" s="1">
        <v>101.5289294937824</v>
      </c>
      <c r="Q1011" s="1">
        <v>107.22792833079927</v>
      </c>
      <c r="R1011" s="1">
        <v>106.84280267766104</v>
      </c>
      <c r="S1011" s="1">
        <v>107.44358506395068</v>
      </c>
      <c r="T1011" s="1">
        <v>95.916852422617922</v>
      </c>
      <c r="U1011" s="1">
        <v>104.57329981287586</v>
      </c>
      <c r="V1011" s="1">
        <v>103.13570665816079</v>
      </c>
      <c r="W1011" s="1">
        <v>89.035717048374153</v>
      </c>
      <c r="X1011" s="1">
        <v>81.919701678060903</v>
      </c>
      <c r="Y1011" s="1">
        <v>93.619110281008574</v>
      </c>
    </row>
    <row r="1012" spans="1:25" x14ac:dyDescent="0.25">
      <c r="A1012" s="1" t="s">
        <v>133</v>
      </c>
      <c r="B1012" s="1" t="s">
        <v>8</v>
      </c>
      <c r="C1012" s="1"/>
      <c r="D1012" s="1" t="s">
        <v>9</v>
      </c>
      <c r="E1012" s="1"/>
      <c r="F1012" s="1"/>
      <c r="G1012" s="1"/>
      <c r="H1012" s="1"/>
      <c r="I1012" s="1"/>
      <c r="J1012" s="1"/>
      <c r="K1012" s="1"/>
      <c r="L1012" s="1"/>
      <c r="M1012" s="1"/>
      <c r="N1012" s="1">
        <v>136.81599244721636</v>
      </c>
      <c r="O1012" s="1">
        <v>140.07718666407641</v>
      </c>
      <c r="P1012" s="1">
        <v>138.49601713765355</v>
      </c>
      <c r="Q1012" s="1">
        <v>143.85402021286109</v>
      </c>
      <c r="R1012" s="1">
        <v>134.68589794742206</v>
      </c>
      <c r="S1012" s="1">
        <v>141.31217196767875</v>
      </c>
      <c r="T1012" s="1">
        <v>140.79395112403043</v>
      </c>
      <c r="U1012" s="1">
        <v>142.19379633465223</v>
      </c>
      <c r="V1012" s="1">
        <v>151.47233139639704</v>
      </c>
      <c r="W1012" s="1">
        <v>153.45520761389068</v>
      </c>
      <c r="X1012" s="1">
        <v>156.0887093432774</v>
      </c>
      <c r="Y1012" s="1">
        <v>175.11220675212951</v>
      </c>
    </row>
    <row r="1013" spans="1:25" x14ac:dyDescent="0.25">
      <c r="A1013" s="1" t="s">
        <v>133</v>
      </c>
      <c r="B1013" s="1" t="s">
        <v>10</v>
      </c>
      <c r="C1013" s="1"/>
      <c r="D1013" s="1" t="s">
        <v>11</v>
      </c>
      <c r="E1013" s="1"/>
      <c r="F1013" s="1"/>
      <c r="G1013" s="1"/>
      <c r="H1013" s="1"/>
      <c r="I1013" s="1"/>
      <c r="J1013" s="1"/>
      <c r="K1013" s="1"/>
      <c r="L1013" s="1"/>
      <c r="M1013" s="1"/>
      <c r="N1013" s="1">
        <v>30.506356926245921</v>
      </c>
      <c r="O1013" s="1">
        <v>33.284225234245412</v>
      </c>
      <c r="P1013" s="1">
        <v>36.475053368564055</v>
      </c>
      <c r="Q1013" s="1">
        <v>39.118051456339614</v>
      </c>
      <c r="R1013" s="1">
        <v>39.37129937491688</v>
      </c>
      <c r="S1013" s="1">
        <v>41.044242968370554</v>
      </c>
      <c r="T1013" s="1">
        <v>38.489196453351639</v>
      </c>
      <c r="U1013" s="1">
        <v>42.532903852471897</v>
      </c>
      <c r="V1013" s="1">
        <v>42.791961945442189</v>
      </c>
      <c r="W1013" s="1">
        <v>37.409075337735167</v>
      </c>
      <c r="X1013" s="1">
        <v>34.591588978661697</v>
      </c>
      <c r="Y1013" s="1">
        <v>41.16868296686193</v>
      </c>
    </row>
    <row r="1014" spans="1:25" x14ac:dyDescent="0.25">
      <c r="A1014" s="1" t="s">
        <v>133</v>
      </c>
      <c r="B1014" s="1" t="s">
        <v>12</v>
      </c>
      <c r="C1014" s="1"/>
      <c r="D1014" s="1" t="s">
        <v>13</v>
      </c>
      <c r="E1014" s="1"/>
      <c r="F1014" s="1"/>
      <c r="G1014" s="1"/>
      <c r="H1014" s="1"/>
      <c r="I1014" s="1"/>
      <c r="J1014" s="1"/>
      <c r="K1014" s="1"/>
      <c r="L1014" s="1"/>
      <c r="M1014" s="1"/>
      <c r="N1014" s="1">
        <v>69.003018858759674</v>
      </c>
      <c r="O1014" s="1">
        <v>58.094080214154886</v>
      </c>
      <c r="P1014" s="1">
        <v>56.719541628990761</v>
      </c>
      <c r="Q1014" s="1">
        <v>54.760644488234611</v>
      </c>
      <c r="R1014" s="1">
        <v>55.357235798899374</v>
      </c>
      <c r="S1014" s="1">
        <v>54.267682723584244</v>
      </c>
      <c r="T1014" s="1">
        <v>56.312541992010168</v>
      </c>
      <c r="U1014" s="1">
        <v>53.612838492103243</v>
      </c>
      <c r="V1014" s="1">
        <v>48.020120355545735</v>
      </c>
      <c r="W1014" s="1">
        <v>48.080525436498831</v>
      </c>
      <c r="X1014" s="1">
        <v>50.683924879208938</v>
      </c>
      <c r="Y1014" s="1">
        <v>55.144697310237405</v>
      </c>
    </row>
    <row r="1015" spans="1:25" x14ac:dyDescent="0.25">
      <c r="A1015" s="1" t="s">
        <v>133</v>
      </c>
      <c r="B1015" s="1" t="s">
        <v>14</v>
      </c>
      <c r="C1015" s="1"/>
      <c r="D1015" s="1" t="s">
        <v>15</v>
      </c>
      <c r="E1015" s="1"/>
      <c r="F1015" s="1"/>
      <c r="G1015" s="1"/>
      <c r="H1015" s="1"/>
      <c r="I1015" s="1"/>
      <c r="J1015" s="1"/>
      <c r="K1015" s="1"/>
      <c r="L1015" s="1"/>
      <c r="M1015" s="1"/>
      <c r="N1015" s="1">
        <v>118.58640663517468</v>
      </c>
      <c r="O1015" s="1">
        <v>110.26879138684075</v>
      </c>
      <c r="P1015" s="1">
        <v>112.45008694442515</v>
      </c>
      <c r="Q1015" s="1">
        <v>115.31993508751596</v>
      </c>
      <c r="R1015" s="1">
        <v>118.52273575226194</v>
      </c>
      <c r="S1015" s="1">
        <v>117.379832879326</v>
      </c>
      <c r="T1015" s="1">
        <v>124.81681723261305</v>
      </c>
      <c r="U1015" s="1">
        <v>119.77323561165092</v>
      </c>
      <c r="V1015" s="1">
        <v>102.7331110252305</v>
      </c>
      <c r="W1015" s="1">
        <v>101.18093818586824</v>
      </c>
      <c r="X1015" s="1">
        <v>102.08922361612547</v>
      </c>
      <c r="Y1015" s="1">
        <v>114.43050418674666</v>
      </c>
    </row>
    <row r="1016" spans="1:25" x14ac:dyDescent="0.25">
      <c r="A1016" s="1" t="s">
        <v>133</v>
      </c>
      <c r="B1016" s="1" t="s">
        <v>16</v>
      </c>
      <c r="C1016" s="1"/>
      <c r="D1016" s="1" t="s">
        <v>17</v>
      </c>
      <c r="E1016" s="1"/>
      <c r="F1016" s="1"/>
      <c r="G1016" s="1"/>
      <c r="H1016" s="1"/>
      <c r="I1016" s="1"/>
      <c r="J1016" s="1"/>
      <c r="K1016" s="1"/>
      <c r="L1016" s="1"/>
      <c r="M1016" s="1"/>
      <c r="N1016" s="1">
        <v>87.610574506065646</v>
      </c>
      <c r="O1016" s="1">
        <v>86.137128399004368</v>
      </c>
      <c r="P1016" s="1">
        <v>90.930371426584145</v>
      </c>
      <c r="Q1016" s="1">
        <v>89.519420424249461</v>
      </c>
      <c r="R1016" s="1">
        <v>92.720028448838747</v>
      </c>
      <c r="S1016" s="1">
        <v>89.552484397089771</v>
      </c>
      <c r="T1016" s="1">
        <v>97.170640775376782</v>
      </c>
      <c r="U1016" s="1">
        <v>94.71392589624584</v>
      </c>
      <c r="V1016" s="1">
        <v>82.646768619223764</v>
      </c>
      <c r="W1016" s="1">
        <v>78.438536377632914</v>
      </c>
      <c r="X1016" s="1">
        <v>77.826851504665598</v>
      </c>
      <c r="Y1016" s="1">
        <v>88.324798503015913</v>
      </c>
    </row>
    <row r="1017" spans="1:25" x14ac:dyDescent="0.25">
      <c r="A1017" s="1" t="s">
        <v>133</v>
      </c>
      <c r="B1017" s="1" t="s">
        <v>18</v>
      </c>
      <c r="C1017" s="1"/>
      <c r="D1017" s="1" t="s">
        <v>19</v>
      </c>
      <c r="E1017" s="1"/>
      <c r="F1017" s="1"/>
      <c r="G1017" s="1"/>
      <c r="H1017" s="1"/>
      <c r="I1017" s="1"/>
      <c r="J1017" s="1"/>
      <c r="K1017" s="1"/>
      <c r="L1017" s="1"/>
      <c r="M1017" s="1"/>
      <c r="N1017" s="1">
        <v>34.709065388384225</v>
      </c>
      <c r="O1017" s="1">
        <v>39.460195470058949</v>
      </c>
      <c r="P1017" s="1">
        <v>40.663891613536045</v>
      </c>
      <c r="Q1017" s="1">
        <v>46.451227550341656</v>
      </c>
      <c r="R1017" s="1">
        <v>45.800059862316672</v>
      </c>
      <c r="S1017" s="1">
        <v>46.081904477611936</v>
      </c>
      <c r="T1017" s="1">
        <v>51.957926189365672</v>
      </c>
      <c r="U1017" s="1">
        <v>50.598370814301916</v>
      </c>
      <c r="V1017" s="1">
        <v>53.421864009378666</v>
      </c>
      <c r="W1017" s="1">
        <v>58.43240372633953</v>
      </c>
      <c r="X1017" s="1">
        <v>60.119264967397747</v>
      </c>
      <c r="Y1017" s="1">
        <v>64.812695869983102</v>
      </c>
    </row>
    <row r="1018" spans="1:25" x14ac:dyDescent="0.25">
      <c r="A1018" s="1" t="s">
        <v>133</v>
      </c>
      <c r="B1018" s="1" t="s">
        <v>20</v>
      </c>
      <c r="C1018" s="1"/>
      <c r="D1018" s="1" t="s">
        <v>21</v>
      </c>
      <c r="E1018" s="1">
        <v>489.79999999999995</v>
      </c>
      <c r="F1018" s="1">
        <v>470.9</v>
      </c>
      <c r="G1018" s="1">
        <v>502.5</v>
      </c>
      <c r="H1018" s="1">
        <v>518.20000000000005</v>
      </c>
      <c r="I1018" s="1">
        <v>532.1</v>
      </c>
      <c r="J1018" s="1">
        <v>528.1</v>
      </c>
      <c r="K1018" s="1">
        <v>558.4</v>
      </c>
      <c r="L1018" s="1">
        <v>571.19999999999993</v>
      </c>
      <c r="M1018" s="1">
        <v>590.1</v>
      </c>
      <c r="N1018" s="1">
        <v>596.60906538838424</v>
      </c>
      <c r="O1018" s="1">
        <v>585.96019547005892</v>
      </c>
      <c r="P1018" s="1">
        <v>599.46389161353613</v>
      </c>
      <c r="Q1018" s="1">
        <v>618.65122755034167</v>
      </c>
      <c r="R1018" s="1">
        <v>616.50005986231668</v>
      </c>
      <c r="S1018" s="1">
        <v>623.68190447761197</v>
      </c>
      <c r="T1018" s="1">
        <v>628.55792618936562</v>
      </c>
      <c r="U1018" s="1">
        <v>625.99837081430201</v>
      </c>
      <c r="V1018" s="1">
        <v>602.92186400937862</v>
      </c>
      <c r="W1018" s="1">
        <v>585.13240372633948</v>
      </c>
      <c r="X1018" s="1">
        <v>580.71926496739775</v>
      </c>
      <c r="Y1018" s="1">
        <v>652.51269586998308</v>
      </c>
    </row>
    <row r="1019" spans="1:25" x14ac:dyDescent="0.25">
      <c r="A1019" s="1" t="s">
        <v>134</v>
      </c>
      <c r="B1019" s="1" t="s">
        <v>4</v>
      </c>
      <c r="C1019" s="1"/>
      <c r="D1019" s="1" t="s">
        <v>5</v>
      </c>
      <c r="E1019" s="1"/>
      <c r="F1019" s="1"/>
      <c r="G1019" s="1"/>
      <c r="H1019" s="1"/>
      <c r="I1019" s="1"/>
      <c r="J1019" s="1"/>
      <c r="K1019" s="1"/>
      <c r="L1019" s="1"/>
      <c r="M1019" s="1"/>
      <c r="N1019" s="1">
        <v>0.01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">
        <v>0</v>
      </c>
      <c r="Y1019" s="1">
        <v>0</v>
      </c>
    </row>
    <row r="1020" spans="1:25" x14ac:dyDescent="0.25">
      <c r="A1020" s="1" t="s">
        <v>134</v>
      </c>
      <c r="B1020" s="1" t="s">
        <v>6</v>
      </c>
      <c r="C1020" s="1"/>
      <c r="D1020" s="1" t="s">
        <v>7</v>
      </c>
      <c r="E1020" s="1"/>
      <c r="F1020" s="1"/>
      <c r="G1020" s="1"/>
      <c r="H1020" s="1"/>
      <c r="I1020" s="1"/>
      <c r="J1020" s="1"/>
      <c r="K1020" s="1"/>
      <c r="L1020" s="1"/>
      <c r="M1020" s="1"/>
      <c r="N1020" s="1">
        <v>47.437782299084425</v>
      </c>
      <c r="O1020" s="1">
        <v>49.436629282848024</v>
      </c>
      <c r="P1020" s="1">
        <v>53.136764258940325</v>
      </c>
      <c r="Q1020" s="1">
        <v>53.805103061837102</v>
      </c>
      <c r="R1020" s="1">
        <v>53.630061777600638</v>
      </c>
      <c r="S1020" s="1">
        <v>51.976097998207358</v>
      </c>
      <c r="T1020" s="1">
        <v>53.063243405877031</v>
      </c>
      <c r="U1020" s="1">
        <v>55.706229508196721</v>
      </c>
      <c r="V1020" s="1">
        <v>55.81016678318187</v>
      </c>
      <c r="W1020" s="1">
        <v>55.225651302605208</v>
      </c>
      <c r="X1020" s="1">
        <v>55.671969916112232</v>
      </c>
      <c r="Y1020" s="1">
        <v>56.872788228720438</v>
      </c>
    </row>
    <row r="1021" spans="1:25" x14ac:dyDescent="0.25">
      <c r="A1021" s="1" t="s">
        <v>134</v>
      </c>
      <c r="B1021" s="1" t="s">
        <v>8</v>
      </c>
      <c r="C1021" s="1"/>
      <c r="D1021" s="1" t="s">
        <v>9</v>
      </c>
      <c r="E1021" s="1"/>
      <c r="F1021" s="1"/>
      <c r="G1021" s="1"/>
      <c r="H1021" s="1"/>
      <c r="I1021" s="1"/>
      <c r="J1021" s="1"/>
      <c r="K1021" s="1"/>
      <c r="L1021" s="1"/>
      <c r="M1021" s="1"/>
      <c r="N1021" s="1">
        <v>119.01379450661241</v>
      </c>
      <c r="O1021" s="1">
        <v>120.28232328428851</v>
      </c>
      <c r="P1021" s="1">
        <v>120.77934353155709</v>
      </c>
      <c r="Q1021" s="1">
        <v>121.49113468080849</v>
      </c>
      <c r="R1021" s="1">
        <v>127.91685930649662</v>
      </c>
      <c r="S1021" s="1">
        <v>123.77768150582611</v>
      </c>
      <c r="T1021" s="1">
        <v>140.71413097984154</v>
      </c>
      <c r="U1021" s="1">
        <v>142.30295081967213</v>
      </c>
      <c r="V1021" s="1">
        <v>141.98144412264057</v>
      </c>
      <c r="W1021" s="1">
        <v>143.88659318637272</v>
      </c>
      <c r="X1021" s="1">
        <v>153.23379616237588</v>
      </c>
      <c r="Y1021" s="1">
        <v>152.34327621531011</v>
      </c>
    </row>
    <row r="1022" spans="1:25" x14ac:dyDescent="0.25">
      <c r="A1022" s="1" t="s">
        <v>134</v>
      </c>
      <c r="B1022" s="1" t="s">
        <v>10</v>
      </c>
      <c r="C1022" s="1"/>
      <c r="D1022" s="1" t="s">
        <v>11</v>
      </c>
      <c r="E1022" s="1"/>
      <c r="F1022" s="1"/>
      <c r="G1022" s="1"/>
      <c r="H1022" s="1"/>
      <c r="I1022" s="1"/>
      <c r="J1022" s="1"/>
      <c r="K1022" s="1"/>
      <c r="L1022" s="1"/>
      <c r="M1022" s="1"/>
      <c r="N1022" s="1">
        <v>11.948423194303153</v>
      </c>
      <c r="O1022" s="1">
        <v>12.381047432863463</v>
      </c>
      <c r="P1022" s="1">
        <v>12.783892209502584</v>
      </c>
      <c r="Q1022" s="1">
        <v>13.703762257354413</v>
      </c>
      <c r="R1022" s="1">
        <v>13.55307891590275</v>
      </c>
      <c r="S1022" s="1">
        <v>11.946220495966539</v>
      </c>
      <c r="T1022" s="1">
        <v>13.522625614281413</v>
      </c>
      <c r="U1022" s="1">
        <v>13.990819672131151</v>
      </c>
      <c r="V1022" s="1">
        <v>14.00838909417757</v>
      </c>
      <c r="W1022" s="1">
        <v>13.787755511022043</v>
      </c>
      <c r="X1022" s="1">
        <v>14.594233921511908</v>
      </c>
      <c r="Y1022" s="1">
        <v>16.483935555969456</v>
      </c>
    </row>
    <row r="1023" spans="1:25" x14ac:dyDescent="0.25">
      <c r="A1023" s="1" t="s">
        <v>134</v>
      </c>
      <c r="B1023" s="1" t="s">
        <v>12</v>
      </c>
      <c r="C1023" s="1"/>
      <c r="D1023" s="1" t="s">
        <v>13</v>
      </c>
      <c r="E1023" s="1"/>
      <c r="F1023" s="1"/>
      <c r="G1023" s="1"/>
      <c r="H1023" s="1"/>
      <c r="I1023" s="1"/>
      <c r="J1023" s="1"/>
      <c r="K1023" s="1"/>
      <c r="L1023" s="1"/>
      <c r="M1023" s="1"/>
      <c r="N1023" s="1">
        <v>33.79141104294478</v>
      </c>
      <c r="O1023" s="1">
        <v>33.4083745253958</v>
      </c>
      <c r="P1023" s="1">
        <v>30.739617870188255</v>
      </c>
      <c r="Q1023" s="1">
        <v>31.024846906454563</v>
      </c>
      <c r="R1023" s="1">
        <v>31.261558423820251</v>
      </c>
      <c r="S1023" s="1">
        <v>29.938584020471996</v>
      </c>
      <c r="T1023" s="1">
        <v>29.523105462040537</v>
      </c>
      <c r="U1023" s="1">
        <v>28.929221179532849</v>
      </c>
      <c r="V1023" s="1">
        <v>30.374824520355634</v>
      </c>
      <c r="W1023" s="1">
        <v>30.543504829489454</v>
      </c>
      <c r="X1023" s="1">
        <v>30.073541666666664</v>
      </c>
      <c r="Y1023" s="1">
        <v>30.322910559572669</v>
      </c>
    </row>
    <row r="1024" spans="1:25" x14ac:dyDescent="0.25">
      <c r="A1024" s="1" t="s">
        <v>134</v>
      </c>
      <c r="B1024" s="1" t="s">
        <v>14</v>
      </c>
      <c r="C1024" s="1"/>
      <c r="D1024" s="1" t="s">
        <v>15</v>
      </c>
      <c r="E1024" s="1"/>
      <c r="F1024" s="1"/>
      <c r="G1024" s="1"/>
      <c r="H1024" s="1"/>
      <c r="I1024" s="1"/>
      <c r="J1024" s="1"/>
      <c r="K1024" s="1"/>
      <c r="L1024" s="1"/>
      <c r="M1024" s="1"/>
      <c r="N1024" s="1">
        <v>44.447852760736197</v>
      </c>
      <c r="O1024" s="1">
        <v>46.899756429543665</v>
      </c>
      <c r="P1024" s="1">
        <v>45.659707783085139</v>
      </c>
      <c r="Q1024" s="1">
        <v>47.152811994087422</v>
      </c>
      <c r="R1024" s="1">
        <v>50.175920234924533</v>
      </c>
      <c r="S1024" s="1">
        <v>49.267216377594536</v>
      </c>
      <c r="T1024" s="1">
        <v>50.649014084507037</v>
      </c>
      <c r="U1024" s="1">
        <v>50.520932940612369</v>
      </c>
      <c r="V1024" s="1">
        <v>52.071127749181088</v>
      </c>
      <c r="W1024" s="1">
        <v>53.032091464616592</v>
      </c>
      <c r="X1024" s="1">
        <v>54.41509114583333</v>
      </c>
      <c r="Y1024" s="1">
        <v>55.443554165852383</v>
      </c>
    </row>
    <row r="1025" spans="1:25" x14ac:dyDescent="0.25">
      <c r="A1025" s="1" t="s">
        <v>134</v>
      </c>
      <c r="B1025" s="1" t="s">
        <v>16</v>
      </c>
      <c r="C1025" s="1"/>
      <c r="D1025" s="1" t="s">
        <v>17</v>
      </c>
      <c r="E1025" s="1"/>
      <c r="F1025" s="1"/>
      <c r="G1025" s="1"/>
      <c r="H1025" s="1"/>
      <c r="I1025" s="1"/>
      <c r="J1025" s="1"/>
      <c r="K1025" s="1"/>
      <c r="L1025" s="1"/>
      <c r="M1025" s="1"/>
      <c r="N1025" s="1">
        <v>29.760736196319019</v>
      </c>
      <c r="O1025" s="1">
        <v>31.391869045060535</v>
      </c>
      <c r="P1025" s="1">
        <v>31.200674346726608</v>
      </c>
      <c r="Q1025" s="1">
        <v>31.822341099458011</v>
      </c>
      <c r="R1025" s="1">
        <v>31.562521341255202</v>
      </c>
      <c r="S1025" s="1">
        <v>31.19419960193347</v>
      </c>
      <c r="T1025" s="1">
        <v>33.627880453452427</v>
      </c>
      <c r="U1025" s="1">
        <v>32.249845879854782</v>
      </c>
      <c r="V1025" s="1">
        <v>33.05404773046326</v>
      </c>
      <c r="W1025" s="1">
        <v>34.524403705893945</v>
      </c>
      <c r="X1025" s="1">
        <v>34.811367187500004</v>
      </c>
      <c r="Y1025" s="1">
        <v>35.233535274574947</v>
      </c>
    </row>
    <row r="1026" spans="1:25" x14ac:dyDescent="0.25">
      <c r="A1026" s="1" t="s">
        <v>134</v>
      </c>
      <c r="B1026" s="1" t="s">
        <v>18</v>
      </c>
      <c r="C1026" s="1"/>
      <c r="D1026" s="1" t="s">
        <v>19</v>
      </c>
      <c r="E1026" s="1"/>
      <c r="F1026" s="1"/>
      <c r="G1026" s="1"/>
      <c r="H1026" s="1"/>
      <c r="I1026" s="1"/>
      <c r="J1026" s="1"/>
      <c r="K1026" s="1"/>
      <c r="L1026" s="1"/>
      <c r="M1026" s="1"/>
      <c r="N1026" s="1">
        <v>46.185767984445881</v>
      </c>
      <c r="O1026" s="1">
        <v>52.268071786310514</v>
      </c>
      <c r="P1026" s="1">
        <v>56.410718232044204</v>
      </c>
      <c r="Q1026" s="1">
        <v>53.918118811881193</v>
      </c>
      <c r="R1026" s="1">
        <v>55.71846435100548</v>
      </c>
      <c r="S1026" s="1">
        <v>59.067501151896792</v>
      </c>
      <c r="T1026" s="1">
        <v>50.963602484472048</v>
      </c>
      <c r="U1026" s="1">
        <v>56.304778788345921</v>
      </c>
      <c r="V1026" s="1">
        <v>57.708054639660858</v>
      </c>
      <c r="W1026" s="1">
        <v>58.898735955056182</v>
      </c>
      <c r="X1026" s="1">
        <v>60.852213830889973</v>
      </c>
      <c r="Y1026" s="1">
        <v>58.450483529767304</v>
      </c>
    </row>
    <row r="1027" spans="1:25" x14ac:dyDescent="0.25">
      <c r="A1027" s="1" t="s">
        <v>134</v>
      </c>
      <c r="B1027" s="1" t="s">
        <v>20</v>
      </c>
      <c r="C1027" s="1"/>
      <c r="D1027" s="1" t="s">
        <v>21</v>
      </c>
      <c r="E1027" s="1">
        <v>288.2</v>
      </c>
      <c r="F1027" s="1">
        <v>293.7</v>
      </c>
      <c r="G1027" s="1">
        <v>284.60000000000002</v>
      </c>
      <c r="H1027" s="1">
        <v>285.8</v>
      </c>
      <c r="I1027" s="1">
        <v>306.2</v>
      </c>
      <c r="J1027" s="1">
        <v>328.9</v>
      </c>
      <c r="K1027" s="1">
        <v>326.60000000000002</v>
      </c>
      <c r="L1027" s="1">
        <v>319.3</v>
      </c>
      <c r="M1027" s="1">
        <v>328.7</v>
      </c>
      <c r="N1027" s="1">
        <v>332.58576798444591</v>
      </c>
      <c r="O1027" s="1">
        <v>346.0680717863105</v>
      </c>
      <c r="P1027" s="1">
        <v>350.7107182320442</v>
      </c>
      <c r="Q1027" s="1">
        <v>352.91811881188119</v>
      </c>
      <c r="R1027" s="1">
        <v>363.81846435100545</v>
      </c>
      <c r="S1027" s="1">
        <v>357.16750115189683</v>
      </c>
      <c r="T1027" s="1">
        <v>372.06360248447209</v>
      </c>
      <c r="U1027" s="1">
        <v>380.0047787883459</v>
      </c>
      <c r="V1027" s="1">
        <v>385.00805463966088</v>
      </c>
      <c r="W1027" s="1">
        <v>389.89873595505617</v>
      </c>
      <c r="X1027" s="1">
        <v>403.65221383089005</v>
      </c>
      <c r="Y1027" s="1">
        <v>405.15048352976731</v>
      </c>
    </row>
    <row r="1028" spans="1:25" x14ac:dyDescent="0.25">
      <c r="A1028" s="1" t="s">
        <v>135</v>
      </c>
      <c r="B1028" s="1" t="s">
        <v>4</v>
      </c>
      <c r="C1028" s="1"/>
      <c r="D1028" s="1" t="s">
        <v>5</v>
      </c>
      <c r="E1028" s="1"/>
      <c r="F1028" s="1"/>
      <c r="G1028" s="1"/>
      <c r="H1028" s="1"/>
      <c r="I1028" s="1"/>
      <c r="J1028" s="1"/>
      <c r="K1028" s="1"/>
      <c r="L1028" s="1"/>
      <c r="M1028" s="1"/>
      <c r="N1028" s="1">
        <v>12</v>
      </c>
      <c r="O1028" s="1">
        <v>12</v>
      </c>
      <c r="P1028" s="1">
        <v>7</v>
      </c>
      <c r="Q1028" s="1">
        <v>5.0999999999999996</v>
      </c>
      <c r="R1028" s="1">
        <v>5.4</v>
      </c>
      <c r="S1028" s="1">
        <v>6.5</v>
      </c>
      <c r="T1028" s="1">
        <v>4.5</v>
      </c>
      <c r="U1028" s="1">
        <v>4.0999999999999996</v>
      </c>
      <c r="V1028" s="1">
        <v>5.3</v>
      </c>
      <c r="W1028" s="1">
        <v>4.7</v>
      </c>
      <c r="X1028" s="1">
        <v>4.3</v>
      </c>
      <c r="Y1028" s="1">
        <v>3.2</v>
      </c>
    </row>
    <row r="1029" spans="1:25" x14ac:dyDescent="0.25">
      <c r="A1029" s="1" t="s">
        <v>135</v>
      </c>
      <c r="B1029" s="1" t="s">
        <v>6</v>
      </c>
      <c r="C1029" s="1"/>
      <c r="D1029" s="1" t="s">
        <v>7</v>
      </c>
      <c r="E1029" s="1"/>
      <c r="F1029" s="1"/>
      <c r="G1029" s="1"/>
      <c r="H1029" s="1"/>
      <c r="I1029" s="1"/>
      <c r="J1029" s="1"/>
      <c r="K1029" s="1"/>
      <c r="L1029" s="1"/>
      <c r="M1029" s="1"/>
      <c r="N1029" s="1">
        <v>104.84148524923701</v>
      </c>
      <c r="O1029" s="1">
        <v>107.18047124189732</v>
      </c>
      <c r="P1029" s="1">
        <v>104.03495086617363</v>
      </c>
      <c r="Q1029" s="1">
        <v>111.73565139083452</v>
      </c>
      <c r="R1029" s="1">
        <v>114.4784077321642</v>
      </c>
      <c r="S1029" s="1">
        <v>117.68873618165522</v>
      </c>
      <c r="T1029" s="1">
        <v>108.28988065389628</v>
      </c>
      <c r="U1029" s="1">
        <v>117.26040735221063</v>
      </c>
      <c r="V1029" s="1">
        <v>108.98551882552682</v>
      </c>
      <c r="W1029" s="1">
        <v>115.6120240480962</v>
      </c>
      <c r="X1029" s="1">
        <v>118.75094012149262</v>
      </c>
      <c r="Y1029" s="1">
        <v>119.17303035947106</v>
      </c>
    </row>
    <row r="1030" spans="1:25" x14ac:dyDescent="0.25">
      <c r="A1030" s="1" t="s">
        <v>135</v>
      </c>
      <c r="B1030" s="1" t="s">
        <v>8</v>
      </c>
      <c r="C1030" s="1"/>
      <c r="D1030" s="1" t="s">
        <v>9</v>
      </c>
      <c r="E1030" s="1"/>
      <c r="F1030" s="1"/>
      <c r="G1030" s="1"/>
      <c r="H1030" s="1"/>
      <c r="I1030" s="1"/>
      <c r="J1030" s="1"/>
      <c r="K1030" s="1"/>
      <c r="L1030" s="1"/>
      <c r="M1030" s="1"/>
      <c r="N1030" s="1">
        <v>163.15149542217702</v>
      </c>
      <c r="O1030" s="1">
        <v>162.17695236135404</v>
      </c>
      <c r="P1030" s="1">
        <v>162.13583223584237</v>
      </c>
      <c r="Q1030" s="1">
        <v>165.70610366219731</v>
      </c>
      <c r="R1030" s="1">
        <v>179.29127142287768</v>
      </c>
      <c r="S1030" s="1">
        <v>190.46160740962054</v>
      </c>
      <c r="T1030" s="1">
        <v>191.11354929294959</v>
      </c>
      <c r="U1030" s="1">
        <v>188.58922006954793</v>
      </c>
      <c r="V1030" s="1">
        <v>169.95904324378307</v>
      </c>
      <c r="W1030" s="1">
        <v>187.12402805611219</v>
      </c>
      <c r="X1030" s="1">
        <v>193.51886992575453</v>
      </c>
      <c r="Y1030" s="1">
        <v>207.68601229279193</v>
      </c>
    </row>
    <row r="1031" spans="1:25" x14ac:dyDescent="0.25">
      <c r="A1031" s="1" t="s">
        <v>135</v>
      </c>
      <c r="B1031" s="1" t="s">
        <v>10</v>
      </c>
      <c r="C1031" s="1"/>
      <c r="D1031" s="1" t="s">
        <v>11</v>
      </c>
      <c r="E1031" s="1"/>
      <c r="F1031" s="1"/>
      <c r="G1031" s="1"/>
      <c r="H1031" s="1"/>
      <c r="I1031" s="1"/>
      <c r="J1031" s="1"/>
      <c r="K1031" s="1"/>
      <c r="L1031" s="1"/>
      <c r="M1031" s="1"/>
      <c r="N1031" s="1">
        <v>26.40701932858596</v>
      </c>
      <c r="O1031" s="1">
        <v>26.842576396748637</v>
      </c>
      <c r="P1031" s="1">
        <v>25.029216897983993</v>
      </c>
      <c r="Q1031" s="1">
        <v>28.458244946968186</v>
      </c>
      <c r="R1031" s="1">
        <v>28.93032084495815</v>
      </c>
      <c r="S1031" s="1">
        <v>27.049656408724232</v>
      </c>
      <c r="T1031" s="1">
        <v>27.596570053154139</v>
      </c>
      <c r="U1031" s="1">
        <v>29.450372578241435</v>
      </c>
      <c r="V1031" s="1">
        <v>27.355437930690105</v>
      </c>
      <c r="W1031" s="1">
        <v>28.863947895791583</v>
      </c>
      <c r="X1031" s="1">
        <v>31.130189952752872</v>
      </c>
      <c r="Y1031" s="1">
        <v>34.540957347737013</v>
      </c>
    </row>
    <row r="1032" spans="1:25" x14ac:dyDescent="0.25">
      <c r="A1032" s="1" t="s">
        <v>135</v>
      </c>
      <c r="B1032" s="1" t="s">
        <v>12</v>
      </c>
      <c r="C1032" s="1"/>
      <c r="D1032" s="1" t="s">
        <v>13</v>
      </c>
      <c r="E1032" s="1"/>
      <c r="F1032" s="1"/>
      <c r="G1032" s="1"/>
      <c r="H1032" s="1"/>
      <c r="I1032" s="1"/>
      <c r="J1032" s="1"/>
      <c r="K1032" s="1"/>
      <c r="L1032" s="1"/>
      <c r="M1032" s="1"/>
      <c r="N1032" s="1">
        <v>62.201226993865028</v>
      </c>
      <c r="O1032" s="1">
        <v>60.924672254459487</v>
      </c>
      <c r="P1032" s="1">
        <v>63.136203989884805</v>
      </c>
      <c r="Q1032" s="1">
        <v>56.09856408812557</v>
      </c>
      <c r="R1032" s="1">
        <v>59.396961005258476</v>
      </c>
      <c r="S1032" s="1">
        <v>57.056866647711125</v>
      </c>
      <c r="T1032" s="1">
        <v>56.659457231192036</v>
      </c>
      <c r="U1032" s="1">
        <v>57.444057812178926</v>
      </c>
      <c r="V1032" s="1">
        <v>59.303228825456237</v>
      </c>
      <c r="W1032" s="1">
        <v>59.043879361324663</v>
      </c>
      <c r="X1032" s="1">
        <v>60.651249999999997</v>
      </c>
      <c r="Y1032" s="1">
        <v>58.61594032962023</v>
      </c>
    </row>
    <row r="1033" spans="1:25" x14ac:dyDescent="0.25">
      <c r="A1033" s="1" t="s">
        <v>135</v>
      </c>
      <c r="B1033" s="1" t="s">
        <v>14</v>
      </c>
      <c r="C1033" s="1"/>
      <c r="D1033" s="1" t="s">
        <v>15</v>
      </c>
      <c r="E1033" s="1"/>
      <c r="F1033" s="1"/>
      <c r="G1033" s="1"/>
      <c r="H1033" s="1"/>
      <c r="I1033" s="1"/>
      <c r="J1033" s="1"/>
      <c r="K1033" s="1"/>
      <c r="L1033" s="1"/>
      <c r="M1033" s="1"/>
      <c r="N1033" s="1">
        <v>81.816973415132921</v>
      </c>
      <c r="O1033" s="1">
        <v>85.528024930152583</v>
      </c>
      <c r="P1033" s="1">
        <v>93.780626580500154</v>
      </c>
      <c r="Q1033" s="1">
        <v>85.260857323854438</v>
      </c>
      <c r="R1033" s="1">
        <v>95.334248446356611</v>
      </c>
      <c r="S1033" s="1">
        <v>93.893318168893941</v>
      </c>
      <c r="T1033" s="1">
        <v>97.20338028169013</v>
      </c>
      <c r="U1033" s="1">
        <v>100.31819987670387</v>
      </c>
      <c r="V1033" s="1">
        <v>101.6626779864964</v>
      </c>
      <c r="W1033" s="1">
        <v>102.51673565937315</v>
      </c>
      <c r="X1033" s="1">
        <v>109.74242187499999</v>
      </c>
      <c r="Y1033" s="1">
        <v>107.17559768093284</v>
      </c>
    </row>
    <row r="1034" spans="1:25" x14ac:dyDescent="0.25">
      <c r="A1034" s="1" t="s">
        <v>135</v>
      </c>
      <c r="B1034" s="1" t="s">
        <v>16</v>
      </c>
      <c r="C1034" s="1"/>
      <c r="D1034" s="1" t="s">
        <v>17</v>
      </c>
      <c r="E1034" s="1"/>
      <c r="F1034" s="1"/>
      <c r="G1034" s="1"/>
      <c r="H1034" s="1"/>
      <c r="I1034" s="1"/>
      <c r="J1034" s="1"/>
      <c r="K1034" s="1"/>
      <c r="L1034" s="1"/>
      <c r="M1034" s="1"/>
      <c r="N1034" s="1">
        <v>54.781799591002049</v>
      </c>
      <c r="O1034" s="1">
        <v>57.247302815387918</v>
      </c>
      <c r="P1034" s="1">
        <v>64.083169429615054</v>
      </c>
      <c r="Q1034" s="1">
        <v>57.540578588019983</v>
      </c>
      <c r="R1034" s="1">
        <v>59.968790548384881</v>
      </c>
      <c r="S1034" s="1">
        <v>59.449815183394946</v>
      </c>
      <c r="T1034" s="1">
        <v>64.53716248711784</v>
      </c>
      <c r="U1034" s="1">
        <v>64.037742311117199</v>
      </c>
      <c r="V1034" s="1">
        <v>64.534093188047322</v>
      </c>
      <c r="W1034" s="1">
        <v>66.739384979302187</v>
      </c>
      <c r="X1034" s="1">
        <v>70.206328124999999</v>
      </c>
      <c r="Y1034" s="1">
        <v>68.108461989446951</v>
      </c>
    </row>
    <row r="1035" spans="1:25" x14ac:dyDescent="0.25">
      <c r="A1035" s="1" t="s">
        <v>135</v>
      </c>
      <c r="B1035" s="1" t="s">
        <v>18</v>
      </c>
      <c r="C1035" s="1"/>
      <c r="D1035" s="1" t="s">
        <v>19</v>
      </c>
      <c r="E1035" s="1"/>
      <c r="F1035" s="1"/>
      <c r="G1035" s="1"/>
      <c r="H1035" s="1"/>
      <c r="I1035" s="1"/>
      <c r="J1035" s="1"/>
      <c r="K1035" s="1"/>
      <c r="L1035" s="1"/>
      <c r="M1035" s="1"/>
      <c r="N1035" s="1">
        <v>38.354724562540504</v>
      </c>
      <c r="O1035" s="1">
        <v>42.189941569282141</v>
      </c>
      <c r="P1035" s="1">
        <v>45.989944751381216</v>
      </c>
      <c r="Q1035" s="1">
        <v>49.738939179632247</v>
      </c>
      <c r="R1035" s="1">
        <v>33.755210237659966</v>
      </c>
      <c r="S1035" s="1">
        <v>35.487682383658424</v>
      </c>
      <c r="T1035" s="1">
        <v>36.189922360248445</v>
      </c>
      <c r="U1035" s="1">
        <v>33.773053799907508</v>
      </c>
      <c r="V1035" s="1">
        <v>39.628544512482335</v>
      </c>
      <c r="W1035" s="1">
        <v>37.042556179775282</v>
      </c>
      <c r="X1035" s="1">
        <v>33.2745002221235</v>
      </c>
      <c r="Y1035" s="1">
        <v>43.26615291628891</v>
      </c>
    </row>
    <row r="1036" spans="1:25" x14ac:dyDescent="0.25">
      <c r="A1036" s="1" t="s">
        <v>135</v>
      </c>
      <c r="B1036" s="1" t="s">
        <v>20</v>
      </c>
      <c r="C1036" s="1"/>
      <c r="D1036" s="1" t="s">
        <v>21</v>
      </c>
      <c r="E1036" s="1">
        <v>466.4</v>
      </c>
      <c r="F1036" s="1">
        <v>469.8</v>
      </c>
      <c r="G1036" s="1">
        <v>473.8</v>
      </c>
      <c r="H1036" s="1">
        <v>463.7</v>
      </c>
      <c r="I1036" s="1">
        <v>483.7</v>
      </c>
      <c r="J1036" s="1">
        <v>490.8</v>
      </c>
      <c r="K1036" s="1">
        <v>501.8</v>
      </c>
      <c r="L1036" s="1">
        <v>514.4</v>
      </c>
      <c r="M1036" s="1">
        <v>533.40000000000009</v>
      </c>
      <c r="N1036" s="1">
        <v>543.5547245625404</v>
      </c>
      <c r="O1036" s="1">
        <v>554.08994156928213</v>
      </c>
      <c r="P1036" s="1">
        <v>565.18994475138129</v>
      </c>
      <c r="Q1036" s="1">
        <v>559.63893917963219</v>
      </c>
      <c r="R1036" s="1">
        <v>576.55521023765994</v>
      </c>
      <c r="S1036" s="1">
        <v>587.58768238365838</v>
      </c>
      <c r="T1036" s="1">
        <v>586.08992236024847</v>
      </c>
      <c r="U1036" s="1">
        <v>594.97305379990758</v>
      </c>
      <c r="V1036" s="1">
        <v>576.72854451248236</v>
      </c>
      <c r="W1036" s="1">
        <v>601.64255617977517</v>
      </c>
      <c r="X1036" s="1">
        <v>621.57450022212345</v>
      </c>
      <c r="Y1036" s="1">
        <v>641.76615291628889</v>
      </c>
    </row>
    <row r="1037" spans="1:25" x14ac:dyDescent="0.25">
      <c r="A1037" s="1" t="s">
        <v>136</v>
      </c>
      <c r="B1037" s="1" t="s">
        <v>4</v>
      </c>
      <c r="C1037" s="1"/>
      <c r="D1037" s="1" t="s">
        <v>5</v>
      </c>
      <c r="E1037" s="1"/>
      <c r="F1037" s="1"/>
      <c r="G1037" s="1"/>
      <c r="H1037" s="1"/>
      <c r="I1037" s="1"/>
      <c r="J1037" s="1"/>
      <c r="K1037" s="1"/>
      <c r="L1037" s="1"/>
      <c r="M1037" s="1"/>
      <c r="N1037" s="1">
        <v>5.4</v>
      </c>
      <c r="O1037" s="1">
        <v>6.3</v>
      </c>
      <c r="P1037" s="1">
        <v>5.5</v>
      </c>
      <c r="Q1037" s="1">
        <v>5.4</v>
      </c>
      <c r="R1037" s="1">
        <v>3.2</v>
      </c>
      <c r="S1037" s="1">
        <v>5.6</v>
      </c>
      <c r="T1037" s="1">
        <v>6</v>
      </c>
      <c r="U1037" s="1">
        <v>5.0999999999999996</v>
      </c>
      <c r="V1037" s="1">
        <v>3</v>
      </c>
      <c r="W1037" s="1">
        <v>4.2</v>
      </c>
      <c r="X1037" s="1">
        <v>2.5</v>
      </c>
      <c r="Y1037" s="1">
        <v>2.4</v>
      </c>
    </row>
    <row r="1038" spans="1:25" x14ac:dyDescent="0.25">
      <c r="A1038" s="1" t="s">
        <v>136</v>
      </c>
      <c r="B1038" s="1" t="s">
        <v>6</v>
      </c>
      <c r="C1038" s="1"/>
      <c r="D1038" s="1" t="s">
        <v>7</v>
      </c>
      <c r="E1038" s="1"/>
      <c r="F1038" s="1"/>
      <c r="G1038" s="1"/>
      <c r="H1038" s="1"/>
      <c r="I1038" s="1"/>
      <c r="J1038" s="1"/>
      <c r="K1038" s="1"/>
      <c r="L1038" s="1"/>
      <c r="M1038" s="1"/>
      <c r="N1038" s="1">
        <v>43.793102746693791</v>
      </c>
      <c r="O1038" s="1">
        <v>46.532009465994442</v>
      </c>
      <c r="P1038" s="1">
        <v>48.895248708337547</v>
      </c>
      <c r="Q1038" s="1">
        <v>46.94872923754253</v>
      </c>
      <c r="R1038" s="1">
        <v>50.229713033080905</v>
      </c>
      <c r="S1038" s="1">
        <v>49.253540484015538</v>
      </c>
      <c r="T1038" s="1">
        <v>49.09702136194965</v>
      </c>
      <c r="U1038" s="1">
        <v>48.471654247391953</v>
      </c>
      <c r="V1038" s="1">
        <v>51.977708978328181</v>
      </c>
      <c r="W1038" s="1">
        <v>50.95470941883768</v>
      </c>
      <c r="X1038" s="1">
        <v>52.983945617587494</v>
      </c>
      <c r="Y1038" s="1">
        <v>49.828645930340848</v>
      </c>
    </row>
    <row r="1039" spans="1:25" x14ac:dyDescent="0.25">
      <c r="A1039" s="1" t="s">
        <v>136</v>
      </c>
      <c r="B1039" s="1" t="s">
        <v>8</v>
      </c>
      <c r="C1039" s="1"/>
      <c r="D1039" s="1" t="s">
        <v>9</v>
      </c>
      <c r="E1039" s="1"/>
      <c r="F1039" s="1"/>
      <c r="G1039" s="1"/>
      <c r="H1039" s="1"/>
      <c r="I1039" s="1"/>
      <c r="J1039" s="1"/>
      <c r="K1039" s="1"/>
      <c r="L1039" s="1"/>
      <c r="M1039" s="1"/>
      <c r="N1039" s="1">
        <v>60.076480162767048</v>
      </c>
      <c r="O1039" s="1">
        <v>61.41438419590493</v>
      </c>
      <c r="P1039" s="1">
        <v>63.841302806199991</v>
      </c>
      <c r="Q1039" s="1">
        <v>61.793776265759455</v>
      </c>
      <c r="R1039" s="1">
        <v>72.076524511757668</v>
      </c>
      <c r="S1039" s="1">
        <v>69.125993426949492</v>
      </c>
      <c r="T1039" s="1">
        <v>71.691104202186352</v>
      </c>
      <c r="U1039" s="1">
        <v>70.254515648286144</v>
      </c>
      <c r="V1039" s="1">
        <v>73.67585139318885</v>
      </c>
      <c r="W1039" s="1">
        <v>74.523827655310612</v>
      </c>
      <c r="X1039" s="1">
        <v>73.726477678140981</v>
      </c>
      <c r="Y1039" s="1">
        <v>85.329083628236162</v>
      </c>
    </row>
    <row r="1040" spans="1:25" x14ac:dyDescent="0.25">
      <c r="A1040" s="1" t="s">
        <v>136</v>
      </c>
      <c r="B1040" s="1" t="s">
        <v>10</v>
      </c>
      <c r="C1040" s="1"/>
      <c r="D1040" s="1" t="s">
        <v>11</v>
      </c>
      <c r="E1040" s="1"/>
      <c r="F1040" s="1"/>
      <c r="G1040" s="1"/>
      <c r="H1040" s="1"/>
      <c r="I1040" s="1"/>
      <c r="J1040" s="1"/>
      <c r="K1040" s="1"/>
      <c r="L1040" s="1"/>
      <c r="M1040" s="1"/>
      <c r="N1040" s="1">
        <v>11.030417090539165</v>
      </c>
      <c r="O1040" s="1">
        <v>11.653606338100627</v>
      </c>
      <c r="P1040" s="1">
        <v>11.763448485462465</v>
      </c>
      <c r="Q1040" s="1">
        <v>11.95749449669802</v>
      </c>
      <c r="R1040" s="1">
        <v>12.693762455161419</v>
      </c>
      <c r="S1040" s="1">
        <v>11.320466089034957</v>
      </c>
      <c r="T1040" s="1">
        <v>12.511874435864003</v>
      </c>
      <c r="U1040" s="1">
        <v>12.17383010432191</v>
      </c>
      <c r="V1040" s="1">
        <v>13.046439628482972</v>
      </c>
      <c r="W1040" s="1">
        <v>12.721462925851704</v>
      </c>
      <c r="X1040" s="1">
        <v>13.889576704271526</v>
      </c>
      <c r="Y1040" s="1">
        <v>14.442270441422984</v>
      </c>
    </row>
    <row r="1041" spans="1:25" x14ac:dyDescent="0.25">
      <c r="A1041" s="1" t="s">
        <v>136</v>
      </c>
      <c r="B1041" s="1" t="s">
        <v>12</v>
      </c>
      <c r="C1041" s="1"/>
      <c r="D1041" s="1" t="s">
        <v>13</v>
      </c>
      <c r="E1041" s="1"/>
      <c r="F1041" s="1"/>
      <c r="G1041" s="1"/>
      <c r="H1041" s="1"/>
      <c r="I1041" s="1"/>
      <c r="J1041" s="1"/>
      <c r="K1041" s="1"/>
      <c r="L1041" s="1"/>
      <c r="M1041" s="1"/>
      <c r="N1041" s="1">
        <v>34.730061349693251</v>
      </c>
      <c r="O1041" s="1">
        <v>33.737373737373737</v>
      </c>
      <c r="P1041" s="1">
        <v>30.025407417813994</v>
      </c>
      <c r="Q1041" s="1">
        <v>32.237636376434146</v>
      </c>
      <c r="R1041" s="1">
        <v>33.336440620091508</v>
      </c>
      <c r="S1041" s="1">
        <v>30.752132499289171</v>
      </c>
      <c r="T1041" s="1">
        <v>30.768368258330469</v>
      </c>
      <c r="U1041" s="1">
        <v>30.89754777724502</v>
      </c>
      <c r="V1041" s="1">
        <v>31.584557791296206</v>
      </c>
      <c r="W1041" s="1">
        <v>31.21592745909718</v>
      </c>
      <c r="X1041" s="1">
        <v>31.863333333333333</v>
      </c>
      <c r="Y1041" s="1">
        <v>30.27279004625106</v>
      </c>
    </row>
    <row r="1042" spans="1:25" x14ac:dyDescent="0.25">
      <c r="A1042" s="1" t="s">
        <v>136</v>
      </c>
      <c r="B1042" s="1" t="s">
        <v>14</v>
      </c>
      <c r="C1042" s="1"/>
      <c r="D1042" s="1" t="s">
        <v>15</v>
      </c>
      <c r="E1042" s="1"/>
      <c r="F1042" s="1"/>
      <c r="G1042" s="1"/>
      <c r="H1042" s="1"/>
      <c r="I1042" s="1"/>
      <c r="J1042" s="1"/>
      <c r="K1042" s="1"/>
      <c r="L1042" s="1"/>
      <c r="M1042" s="1"/>
      <c r="N1042" s="1">
        <v>45.682515337423311</v>
      </c>
      <c r="O1042" s="1">
        <v>47.361616161616162</v>
      </c>
      <c r="P1042" s="1">
        <v>44.598840966563642</v>
      </c>
      <c r="Q1042" s="1">
        <v>48.996058281129017</v>
      </c>
      <c r="R1042" s="1">
        <v>53.506180427508021</v>
      </c>
      <c r="S1042" s="1">
        <v>50.605999431333522</v>
      </c>
      <c r="T1042" s="1">
        <v>52.785352112676051</v>
      </c>
      <c r="U1042" s="1">
        <v>53.958346462086439</v>
      </c>
      <c r="V1042" s="1">
        <v>54.144956213650637</v>
      </c>
      <c r="W1042" s="1">
        <v>54.199605755962942</v>
      </c>
      <c r="X1042" s="1">
        <v>57.653541666666669</v>
      </c>
      <c r="Y1042" s="1">
        <v>55.351911927561723</v>
      </c>
    </row>
    <row r="1043" spans="1:25" x14ac:dyDescent="0.25">
      <c r="A1043" s="1" t="s">
        <v>136</v>
      </c>
      <c r="B1043" s="1" t="s">
        <v>16</v>
      </c>
      <c r="C1043" s="1"/>
      <c r="D1043" s="1" t="s">
        <v>17</v>
      </c>
      <c r="E1043" s="1"/>
      <c r="F1043" s="1"/>
      <c r="G1043" s="1"/>
      <c r="H1043" s="1"/>
      <c r="I1043" s="1"/>
      <c r="J1043" s="1"/>
      <c r="K1043" s="1"/>
      <c r="L1043" s="1"/>
      <c r="M1043" s="1"/>
      <c r="N1043" s="1">
        <v>30.587423312883434</v>
      </c>
      <c r="O1043" s="1">
        <v>31.701010101010102</v>
      </c>
      <c r="P1043" s="1">
        <v>30.475751615622364</v>
      </c>
      <c r="Q1043" s="1">
        <v>33.06630534243682</v>
      </c>
      <c r="R1043" s="1">
        <v>33.657378952400457</v>
      </c>
      <c r="S1043" s="1">
        <v>32.041868069377315</v>
      </c>
      <c r="T1043" s="1">
        <v>35.046279628993474</v>
      </c>
      <c r="U1043" s="1">
        <v>34.444105760668535</v>
      </c>
      <c r="V1043" s="1">
        <v>34.370485995053144</v>
      </c>
      <c r="W1043" s="1">
        <v>35.284466784939873</v>
      </c>
      <c r="X1043" s="1">
        <v>36.883125</v>
      </c>
      <c r="Y1043" s="1">
        <v>35.175298026187221</v>
      </c>
    </row>
    <row r="1044" spans="1:25" x14ac:dyDescent="0.25">
      <c r="A1044" s="1" t="s">
        <v>136</v>
      </c>
      <c r="B1044" s="1" t="s">
        <v>18</v>
      </c>
      <c r="C1044" s="1"/>
      <c r="D1044" s="1" t="s">
        <v>19</v>
      </c>
      <c r="E1044" s="1"/>
      <c r="F1044" s="1"/>
      <c r="G1044" s="1"/>
      <c r="H1044" s="1"/>
      <c r="I1044" s="1"/>
      <c r="J1044" s="1"/>
      <c r="K1044" s="1"/>
      <c r="L1044" s="1"/>
      <c r="M1044" s="1"/>
      <c r="N1044" s="1">
        <v>21.273156189241739</v>
      </c>
      <c r="O1044" s="1">
        <v>22.594115191986646</v>
      </c>
      <c r="P1044" s="1">
        <v>25.033881215469613</v>
      </c>
      <c r="Q1044" s="1">
        <v>25.422673267326733</v>
      </c>
      <c r="R1044" s="1">
        <v>17.808226691042048</v>
      </c>
      <c r="S1044" s="1">
        <v>15.24177545691906</v>
      </c>
      <c r="T1044" s="1">
        <v>15.45281055900621</v>
      </c>
      <c r="U1044" s="1">
        <v>18.525327578233387</v>
      </c>
      <c r="V1044" s="1">
        <v>17.361234102684882</v>
      </c>
      <c r="W1044" s="1">
        <v>15.159410112359552</v>
      </c>
      <c r="X1044" s="1">
        <v>16.09049311417148</v>
      </c>
      <c r="Y1044" s="1">
        <v>17.899954669084316</v>
      </c>
    </row>
    <row r="1045" spans="1:25" x14ac:dyDescent="0.25">
      <c r="A1045" s="1" t="s">
        <v>136</v>
      </c>
      <c r="B1045" s="1" t="s">
        <v>20</v>
      </c>
      <c r="C1045" s="1"/>
      <c r="D1045" s="1" t="s">
        <v>21</v>
      </c>
      <c r="E1045" s="1">
        <v>206</v>
      </c>
      <c r="F1045" s="1">
        <v>220</v>
      </c>
      <c r="G1045" s="1">
        <v>224.1</v>
      </c>
      <c r="H1045" s="1">
        <v>216.79999999999998</v>
      </c>
      <c r="I1045" s="1">
        <v>215.5</v>
      </c>
      <c r="J1045" s="1">
        <v>233.8</v>
      </c>
      <c r="K1045" s="1">
        <v>226.5</v>
      </c>
      <c r="L1045" s="1">
        <v>234.5</v>
      </c>
      <c r="M1045" s="1">
        <v>240</v>
      </c>
      <c r="N1045" s="1">
        <v>252.57315618924173</v>
      </c>
      <c r="O1045" s="1">
        <v>261.29411519198663</v>
      </c>
      <c r="P1045" s="1">
        <v>260.13388121546961</v>
      </c>
      <c r="Q1045" s="1">
        <v>265.82267326732671</v>
      </c>
      <c r="R1045" s="1">
        <v>276.50822669104201</v>
      </c>
      <c r="S1045" s="1">
        <v>263.94177545691906</v>
      </c>
      <c r="T1045" s="1">
        <v>273.35281055900623</v>
      </c>
      <c r="U1045" s="1">
        <v>273.82532757823338</v>
      </c>
      <c r="V1045" s="1">
        <v>279.16123410268483</v>
      </c>
      <c r="W1045" s="1">
        <v>278.25941011235955</v>
      </c>
      <c r="X1045" s="1">
        <v>285.59049311417147</v>
      </c>
      <c r="Y1045" s="1">
        <v>290.69995466908432</v>
      </c>
    </row>
    <row r="1046" spans="1:25" x14ac:dyDescent="0.25">
      <c r="A1046" s="1" t="s">
        <v>137</v>
      </c>
      <c r="B1046" s="1" t="s">
        <v>4</v>
      </c>
      <c r="C1046" s="1"/>
      <c r="D1046" s="1" t="s">
        <v>5</v>
      </c>
      <c r="E1046" s="1"/>
      <c r="F1046" s="1"/>
      <c r="G1046" s="1"/>
      <c r="H1046" s="1"/>
      <c r="I1046" s="1"/>
      <c r="J1046" s="1"/>
      <c r="K1046" s="1"/>
      <c r="L1046" s="1"/>
      <c r="M1046" s="1"/>
      <c r="N1046" s="1">
        <v>7.6</v>
      </c>
      <c r="O1046" s="1">
        <v>8.8000000000000007</v>
      </c>
      <c r="P1046" s="1">
        <v>9.1</v>
      </c>
      <c r="Q1046" s="1">
        <v>8.4</v>
      </c>
      <c r="R1046" s="1">
        <v>7.7</v>
      </c>
      <c r="S1046" s="1">
        <v>9.3000000000000007</v>
      </c>
      <c r="T1046" s="1">
        <v>8.4</v>
      </c>
      <c r="U1046" s="1">
        <v>7.2</v>
      </c>
      <c r="V1046" s="1">
        <v>9</v>
      </c>
      <c r="W1046" s="1">
        <v>7.4</v>
      </c>
      <c r="X1046" s="1">
        <v>7.9</v>
      </c>
      <c r="Y1046" s="1">
        <v>7.9</v>
      </c>
    </row>
    <row r="1047" spans="1:25" x14ac:dyDescent="0.25">
      <c r="A1047" s="1" t="s">
        <v>137</v>
      </c>
      <c r="B1047" s="1" t="s">
        <v>6</v>
      </c>
      <c r="C1047" s="1"/>
      <c r="D1047" s="1" t="s">
        <v>7</v>
      </c>
      <c r="E1047" s="1"/>
      <c r="F1047" s="1"/>
      <c r="G1047" s="1"/>
      <c r="H1047" s="1"/>
      <c r="I1047" s="1"/>
      <c r="J1047" s="1"/>
      <c r="K1047" s="1"/>
      <c r="L1047" s="1"/>
      <c r="M1047" s="1"/>
      <c r="N1047" s="1">
        <v>79.442624618514742</v>
      </c>
      <c r="O1047" s="1">
        <v>78.424735055046824</v>
      </c>
      <c r="P1047" s="1">
        <v>74.874531455779547</v>
      </c>
      <c r="Q1047" s="1">
        <v>75.013378026816099</v>
      </c>
      <c r="R1047" s="1">
        <v>81.787335591869251</v>
      </c>
      <c r="S1047" s="1">
        <v>81.676725425754412</v>
      </c>
      <c r="T1047" s="1">
        <v>83.831511383010721</v>
      </c>
      <c r="U1047" s="1">
        <v>79.640615996025829</v>
      </c>
      <c r="V1047" s="1">
        <v>80.960671127534212</v>
      </c>
      <c r="W1047" s="1">
        <v>73.673747494989982</v>
      </c>
      <c r="X1047" s="1">
        <v>83.328753254266687</v>
      </c>
      <c r="Y1047" s="1">
        <v>86.608306947290004</v>
      </c>
    </row>
    <row r="1048" spans="1:25" x14ac:dyDescent="0.25">
      <c r="A1048" s="1" t="s">
        <v>137</v>
      </c>
      <c r="B1048" s="1" t="s">
        <v>8</v>
      </c>
      <c r="C1048" s="1"/>
      <c r="D1048" s="1" t="s">
        <v>9</v>
      </c>
      <c r="E1048" s="1"/>
      <c r="F1048" s="1"/>
      <c r="G1048" s="1"/>
      <c r="H1048" s="1"/>
      <c r="I1048" s="1"/>
      <c r="J1048" s="1"/>
      <c r="K1048" s="1"/>
      <c r="L1048" s="1"/>
      <c r="M1048" s="1"/>
      <c r="N1048" s="1">
        <v>140.04771108850457</v>
      </c>
      <c r="O1048" s="1">
        <v>138.63435538635662</v>
      </c>
      <c r="P1048" s="1">
        <v>135.81180224901226</v>
      </c>
      <c r="Q1048" s="1">
        <v>134.28126876125674</v>
      </c>
      <c r="R1048" s="1">
        <v>138.04384216819452</v>
      </c>
      <c r="S1048" s="1">
        <v>146.95064236629818</v>
      </c>
      <c r="T1048" s="1">
        <v>141.10488416407583</v>
      </c>
      <c r="U1048" s="1">
        <v>139.85735717834081</v>
      </c>
      <c r="V1048" s="1">
        <v>146.31814640966741</v>
      </c>
      <c r="W1048" s="1">
        <v>154.83270541082163</v>
      </c>
      <c r="X1048" s="1">
        <v>153.52687301128151</v>
      </c>
      <c r="Y1048" s="1">
        <v>154.18925311976159</v>
      </c>
    </row>
    <row r="1049" spans="1:25" x14ac:dyDescent="0.25">
      <c r="A1049" s="1" t="s">
        <v>137</v>
      </c>
      <c r="B1049" s="1" t="s">
        <v>10</v>
      </c>
      <c r="C1049" s="1"/>
      <c r="D1049" s="1" t="s">
        <v>11</v>
      </c>
      <c r="E1049" s="1"/>
      <c r="F1049" s="1"/>
      <c r="G1049" s="1"/>
      <c r="H1049" s="1"/>
      <c r="I1049" s="1"/>
      <c r="J1049" s="1"/>
      <c r="K1049" s="1"/>
      <c r="L1049" s="1"/>
      <c r="M1049" s="1"/>
      <c r="N1049" s="1">
        <v>20.00966429298067</v>
      </c>
      <c r="O1049" s="1">
        <v>19.640909558596565</v>
      </c>
      <c r="P1049" s="1">
        <v>18.013666295208186</v>
      </c>
      <c r="Q1049" s="1">
        <v>19.105353211927156</v>
      </c>
      <c r="R1049" s="1">
        <v>20.668822239936226</v>
      </c>
      <c r="S1049" s="1">
        <v>18.772632207947417</v>
      </c>
      <c r="T1049" s="1">
        <v>21.363604452913446</v>
      </c>
      <c r="U1049" s="1">
        <v>20.002026825633383</v>
      </c>
      <c r="V1049" s="1">
        <v>20.321182462798362</v>
      </c>
      <c r="W1049" s="1">
        <v>18.393547094188378</v>
      </c>
      <c r="X1049" s="1">
        <v>21.844373734451835</v>
      </c>
      <c r="Y1049" s="1">
        <v>25.10243993294841</v>
      </c>
    </row>
    <row r="1050" spans="1:25" x14ac:dyDescent="0.25">
      <c r="A1050" s="1" t="s">
        <v>137</v>
      </c>
      <c r="B1050" s="1" t="s">
        <v>12</v>
      </c>
      <c r="C1050" s="1"/>
      <c r="D1050" s="1" t="s">
        <v>13</v>
      </c>
      <c r="E1050" s="1"/>
      <c r="F1050" s="1"/>
      <c r="G1050" s="1"/>
      <c r="H1050" s="1"/>
      <c r="I1050" s="1"/>
      <c r="J1050" s="1"/>
      <c r="K1050" s="1"/>
      <c r="L1050" s="1"/>
      <c r="M1050" s="1"/>
      <c r="N1050" s="1">
        <v>60.073619631901835</v>
      </c>
      <c r="O1050" s="1">
        <v>58.950676982591872</v>
      </c>
      <c r="P1050" s="1">
        <v>59.793699072773258</v>
      </c>
      <c r="Q1050" s="1">
        <v>58.242098965298794</v>
      </c>
      <c r="R1050" s="1">
        <v>56.851772177832402</v>
      </c>
      <c r="S1050" s="1">
        <v>57.300931191356277</v>
      </c>
      <c r="T1050" s="1">
        <v>54.091102713844037</v>
      </c>
      <c r="U1050" s="1">
        <v>54.646962120693203</v>
      </c>
      <c r="V1050" s="1">
        <v>56.988956481048191</v>
      </c>
      <c r="W1050" s="1">
        <v>56.095564754583087</v>
      </c>
      <c r="X1050" s="1">
        <v>56.542291666666671</v>
      </c>
      <c r="Y1050" s="1">
        <v>56.310396716826268</v>
      </c>
    </row>
    <row r="1051" spans="1:25" x14ac:dyDescent="0.25">
      <c r="A1051" s="1" t="s">
        <v>137</v>
      </c>
      <c r="B1051" s="1" t="s">
        <v>14</v>
      </c>
      <c r="C1051" s="1"/>
      <c r="D1051" s="1" t="s">
        <v>15</v>
      </c>
      <c r="E1051" s="1"/>
      <c r="F1051" s="1"/>
      <c r="G1051" s="1"/>
      <c r="H1051" s="1"/>
      <c r="I1051" s="1"/>
      <c r="J1051" s="1"/>
      <c r="K1051" s="1"/>
      <c r="L1051" s="1"/>
      <c r="M1051" s="1"/>
      <c r="N1051" s="1">
        <v>79.018404907975452</v>
      </c>
      <c r="O1051" s="1">
        <v>82.756866537717599</v>
      </c>
      <c r="P1051" s="1">
        <v>88.815769879179555</v>
      </c>
      <c r="Q1051" s="1">
        <v>88.518687970718659</v>
      </c>
      <c r="R1051" s="1">
        <v>91.249129276787542</v>
      </c>
      <c r="S1051" s="1">
        <v>94.294953085015635</v>
      </c>
      <c r="T1051" s="1">
        <v>92.797183098591546</v>
      </c>
      <c r="U1051" s="1">
        <v>95.433454346188086</v>
      </c>
      <c r="V1051" s="1">
        <v>97.695353967511181</v>
      </c>
      <c r="W1051" s="1">
        <v>97.397634535777641</v>
      </c>
      <c r="X1051" s="1">
        <v>102.30766927083334</v>
      </c>
      <c r="Y1051" s="1">
        <v>102.96005471956224</v>
      </c>
    </row>
    <row r="1052" spans="1:25" x14ac:dyDescent="0.25">
      <c r="A1052" s="1" t="s">
        <v>137</v>
      </c>
      <c r="B1052" s="1" t="s">
        <v>16</v>
      </c>
      <c r="C1052" s="1"/>
      <c r="D1052" s="1" t="s">
        <v>17</v>
      </c>
      <c r="E1052" s="1"/>
      <c r="F1052" s="1"/>
      <c r="G1052" s="1"/>
      <c r="H1052" s="1"/>
      <c r="I1052" s="1"/>
      <c r="J1052" s="1"/>
      <c r="K1052" s="1"/>
      <c r="L1052" s="1"/>
      <c r="M1052" s="1"/>
      <c r="N1052" s="1">
        <v>52.907975460122699</v>
      </c>
      <c r="O1052" s="1">
        <v>55.392456479690523</v>
      </c>
      <c r="P1052" s="1">
        <v>60.690531048047205</v>
      </c>
      <c r="Q1052" s="1">
        <v>59.73921306398254</v>
      </c>
      <c r="R1052" s="1">
        <v>57.399098545380035</v>
      </c>
      <c r="S1052" s="1">
        <v>59.704115723628099</v>
      </c>
      <c r="T1052" s="1">
        <v>61.611714187564417</v>
      </c>
      <c r="U1052" s="1">
        <v>60.919583533118697</v>
      </c>
      <c r="V1052" s="1">
        <v>62.015689551440595</v>
      </c>
      <c r="W1052" s="1">
        <v>63.406800709639263</v>
      </c>
      <c r="X1052" s="1">
        <v>65.450039062500011</v>
      </c>
      <c r="Y1052" s="1">
        <v>65.42954856361149</v>
      </c>
    </row>
    <row r="1053" spans="1:25" x14ac:dyDescent="0.25">
      <c r="A1053" s="1" t="s">
        <v>137</v>
      </c>
      <c r="B1053" s="1" t="s">
        <v>18</v>
      </c>
      <c r="C1053" s="1"/>
      <c r="D1053" s="1" t="s">
        <v>19</v>
      </c>
      <c r="E1053" s="1"/>
      <c r="F1053" s="1"/>
      <c r="G1053" s="1"/>
      <c r="H1053" s="1"/>
      <c r="I1053" s="1"/>
      <c r="J1053" s="1"/>
      <c r="K1053" s="1"/>
      <c r="L1053" s="1"/>
      <c r="M1053" s="1"/>
      <c r="N1053" s="1">
        <v>28.326727154893067</v>
      </c>
      <c r="O1053" s="1">
        <v>29.839524207011689</v>
      </c>
      <c r="P1053" s="1">
        <v>29.321616022099448</v>
      </c>
      <c r="Q1053" s="1">
        <v>32.495615275813293</v>
      </c>
      <c r="R1053" s="1">
        <v>27.118829981718466</v>
      </c>
      <c r="S1053" s="1">
        <v>28.169221317769928</v>
      </c>
      <c r="T1053" s="1">
        <v>31.417204968944098</v>
      </c>
      <c r="U1053" s="1">
        <v>29.917434869739481</v>
      </c>
      <c r="V1053" s="1">
        <v>31.787093735280266</v>
      </c>
      <c r="W1053" s="1">
        <v>30.462031835205991</v>
      </c>
      <c r="X1053" s="1">
        <v>29.689530579001925</v>
      </c>
      <c r="Y1053" s="1">
        <v>32.781610758537326</v>
      </c>
    </row>
    <row r="1054" spans="1:25" x14ac:dyDescent="0.25">
      <c r="A1054" s="1" t="s">
        <v>137</v>
      </c>
      <c r="B1054" s="1" t="s">
        <v>20</v>
      </c>
      <c r="C1054" s="1"/>
      <c r="D1054" s="1" t="s">
        <v>21</v>
      </c>
      <c r="E1054" s="1">
        <v>390.3</v>
      </c>
      <c r="F1054" s="1">
        <v>427.1</v>
      </c>
      <c r="G1054" s="1">
        <v>403.5</v>
      </c>
      <c r="H1054" s="1">
        <v>421.8</v>
      </c>
      <c r="I1054" s="1">
        <v>400.5</v>
      </c>
      <c r="J1054" s="1">
        <v>404.20000000000005</v>
      </c>
      <c r="K1054" s="1">
        <v>434.2</v>
      </c>
      <c r="L1054" s="1">
        <v>430.5</v>
      </c>
      <c r="M1054" s="1">
        <v>441.3</v>
      </c>
      <c r="N1054" s="1">
        <v>467.42672715489306</v>
      </c>
      <c r="O1054" s="1">
        <v>472.43952420701169</v>
      </c>
      <c r="P1054" s="1">
        <v>476.42161602209944</v>
      </c>
      <c r="Q1054" s="1">
        <v>475.7956152758133</v>
      </c>
      <c r="R1054" s="1">
        <v>480.81882998171841</v>
      </c>
      <c r="S1054" s="1">
        <v>496.16922131776994</v>
      </c>
      <c r="T1054" s="1">
        <v>494.61720496894412</v>
      </c>
      <c r="U1054" s="1">
        <v>487.61743486973955</v>
      </c>
      <c r="V1054" s="1">
        <v>505.08709373528023</v>
      </c>
      <c r="W1054" s="1">
        <v>501.66203183520599</v>
      </c>
      <c r="X1054" s="1">
        <v>520.58953057900192</v>
      </c>
      <c r="Y1054" s="1">
        <v>531.28161075853734</v>
      </c>
    </row>
    <row r="1055" spans="1:25" x14ac:dyDescent="0.25">
      <c r="A1055" s="1" t="s">
        <v>138</v>
      </c>
      <c r="B1055" s="1" t="s">
        <v>4</v>
      </c>
      <c r="C1055" s="1"/>
      <c r="D1055" s="1" t="s">
        <v>5</v>
      </c>
      <c r="E1055" s="1"/>
      <c r="F1055" s="1"/>
      <c r="G1055" s="1"/>
      <c r="H1055" s="1"/>
      <c r="I1055" s="1"/>
      <c r="J1055" s="1"/>
      <c r="K1055" s="1"/>
      <c r="L1055" s="1"/>
      <c r="M1055" s="1"/>
      <c r="N1055" s="1">
        <v>3.3</v>
      </c>
      <c r="O1055" s="1">
        <v>3.9</v>
      </c>
      <c r="P1055" s="1">
        <v>4.5</v>
      </c>
      <c r="Q1055" s="1">
        <v>2.9</v>
      </c>
      <c r="R1055" s="1"/>
      <c r="S1055" s="1">
        <v>4</v>
      </c>
      <c r="T1055" s="1">
        <v>3.2</v>
      </c>
      <c r="U1055" s="1">
        <v>3.8</v>
      </c>
      <c r="V1055" s="1">
        <v>3.4</v>
      </c>
      <c r="W1055" s="1">
        <v>3</v>
      </c>
      <c r="X1055" s="1">
        <v>3.3</v>
      </c>
      <c r="Y1055" s="1">
        <v>3.1</v>
      </c>
    </row>
    <row r="1056" spans="1:25" x14ac:dyDescent="0.25">
      <c r="A1056" s="1" t="s">
        <v>138</v>
      </c>
      <c r="B1056" s="1" t="s">
        <v>6</v>
      </c>
      <c r="C1056" s="1"/>
      <c r="D1056" s="1" t="s">
        <v>7</v>
      </c>
      <c r="E1056" s="1"/>
      <c r="F1056" s="1"/>
      <c r="G1056" s="1"/>
      <c r="H1056" s="1"/>
      <c r="I1056" s="1"/>
      <c r="J1056" s="1"/>
      <c r="K1056" s="1"/>
      <c r="L1056" s="1"/>
      <c r="M1056" s="1"/>
      <c r="N1056" s="1">
        <v>63.326307222787378</v>
      </c>
      <c r="O1056" s="1">
        <v>61.694124909970164</v>
      </c>
      <c r="P1056" s="1">
        <v>67.039509674804975</v>
      </c>
      <c r="Q1056" s="1">
        <v>64.786922153291982</v>
      </c>
      <c r="R1056" s="1">
        <v>66.038351933041042</v>
      </c>
      <c r="S1056" s="1">
        <v>71.34338213325367</v>
      </c>
      <c r="T1056" s="1">
        <v>72.053033798014241</v>
      </c>
      <c r="U1056" s="1">
        <v>68.005007451564822</v>
      </c>
      <c r="V1056" s="1">
        <v>65.87036852092281</v>
      </c>
      <c r="W1056" s="1">
        <v>69.284168336673346</v>
      </c>
      <c r="X1056" s="1">
        <v>71.143043100954571</v>
      </c>
      <c r="Y1056" s="1">
        <v>71.076550568076001</v>
      </c>
    </row>
    <row r="1057" spans="1:25" x14ac:dyDescent="0.25">
      <c r="A1057" s="1" t="s">
        <v>138</v>
      </c>
      <c r="B1057" s="1" t="s">
        <v>8</v>
      </c>
      <c r="C1057" s="1"/>
      <c r="D1057" s="1" t="s">
        <v>9</v>
      </c>
      <c r="E1057" s="1"/>
      <c r="F1057" s="1"/>
      <c r="G1057" s="1"/>
      <c r="H1057" s="1"/>
      <c r="I1057" s="1"/>
      <c r="J1057" s="1"/>
      <c r="K1057" s="1"/>
      <c r="L1057" s="1"/>
      <c r="M1057" s="1"/>
      <c r="N1057" s="1">
        <v>136.42333672431334</v>
      </c>
      <c r="O1057" s="1">
        <v>138.2550262372672</v>
      </c>
      <c r="P1057" s="1">
        <v>135.13181035356095</v>
      </c>
      <c r="Q1057" s="1">
        <v>134.81232739643784</v>
      </c>
      <c r="R1057" s="1">
        <v>138.97281785571943</v>
      </c>
      <c r="S1057" s="1">
        <v>137.65900806692559</v>
      </c>
      <c r="T1057" s="1">
        <v>138.98498646073614</v>
      </c>
      <c r="U1057" s="1">
        <v>139.21529061102831</v>
      </c>
      <c r="V1057" s="1">
        <v>139.59612503745132</v>
      </c>
      <c r="W1057" s="1">
        <v>149.71819639278556</v>
      </c>
      <c r="X1057" s="1">
        <v>151.20702921608333</v>
      </c>
      <c r="Y1057" s="1">
        <v>156.32271372695101</v>
      </c>
    </row>
    <row r="1058" spans="1:25" x14ac:dyDescent="0.25">
      <c r="A1058" s="1" t="s">
        <v>138</v>
      </c>
      <c r="B1058" s="1" t="s">
        <v>10</v>
      </c>
      <c r="C1058" s="1"/>
      <c r="D1058" s="1" t="s">
        <v>11</v>
      </c>
      <c r="E1058" s="1"/>
      <c r="F1058" s="1"/>
      <c r="G1058" s="1"/>
      <c r="H1058" s="1"/>
      <c r="I1058" s="1"/>
      <c r="J1058" s="1"/>
      <c r="K1058" s="1"/>
      <c r="L1058" s="1"/>
      <c r="M1058" s="1"/>
      <c r="N1058" s="1">
        <v>15.950356052899288</v>
      </c>
      <c r="O1058" s="1">
        <v>15.450848852762631</v>
      </c>
      <c r="P1058" s="1">
        <v>16.128679971634078</v>
      </c>
      <c r="Q1058" s="1">
        <v>16.500750450270164</v>
      </c>
      <c r="R1058" s="1">
        <v>16.688830211239537</v>
      </c>
      <c r="S1058" s="1">
        <v>16.397609799820739</v>
      </c>
      <c r="T1058" s="1">
        <v>18.361979741249623</v>
      </c>
      <c r="U1058" s="1">
        <v>17.079701937406856</v>
      </c>
      <c r="V1058" s="1">
        <v>16.533506441625889</v>
      </c>
      <c r="W1058" s="1">
        <v>17.297635270541083</v>
      </c>
      <c r="X1058" s="1">
        <v>18.649927682962105</v>
      </c>
      <c r="Y1058" s="1">
        <v>20.600735704972994</v>
      </c>
    </row>
    <row r="1059" spans="1:25" x14ac:dyDescent="0.25">
      <c r="A1059" s="1" t="s">
        <v>138</v>
      </c>
      <c r="B1059" s="1" t="s">
        <v>12</v>
      </c>
      <c r="C1059" s="1"/>
      <c r="D1059" s="1" t="s">
        <v>13</v>
      </c>
      <c r="E1059" s="1"/>
      <c r="F1059" s="1"/>
      <c r="G1059" s="1"/>
      <c r="H1059" s="1"/>
      <c r="I1059" s="1"/>
      <c r="J1059" s="1"/>
      <c r="K1059" s="1"/>
      <c r="L1059" s="1"/>
      <c r="M1059" s="1"/>
      <c r="N1059" s="1">
        <v>45.99386503067484</v>
      </c>
      <c r="O1059" s="1">
        <v>43.667168135253242</v>
      </c>
      <c r="P1059" s="1">
        <v>41.938437763416694</v>
      </c>
      <c r="Q1059" s="1">
        <v>42.983515168578869</v>
      </c>
      <c r="R1059" s="1">
        <v>42.687243051287304</v>
      </c>
      <c r="S1059" s="1">
        <v>39.674047483650845</v>
      </c>
      <c r="T1059" s="1">
        <v>39.563036757128138</v>
      </c>
      <c r="U1059" s="1">
        <v>39.936310706212758</v>
      </c>
      <c r="V1059" s="1">
        <v>41.840992044922785</v>
      </c>
      <c r="W1059" s="1">
        <v>41.147092450226687</v>
      </c>
      <c r="X1059" s="1">
        <v>40.005624999999995</v>
      </c>
      <c r="Y1059" s="1">
        <v>40.773037587127874</v>
      </c>
    </row>
    <row r="1060" spans="1:25" x14ac:dyDescent="0.25">
      <c r="A1060" s="1" t="s">
        <v>138</v>
      </c>
      <c r="B1060" s="1" t="s">
        <v>14</v>
      </c>
      <c r="C1060" s="1"/>
      <c r="D1060" s="1" t="s">
        <v>15</v>
      </c>
      <c r="E1060" s="1"/>
      <c r="F1060" s="1"/>
      <c r="G1060" s="1"/>
      <c r="H1060" s="1"/>
      <c r="I1060" s="1"/>
      <c r="J1060" s="1"/>
      <c r="K1060" s="1"/>
      <c r="L1060" s="1"/>
      <c r="M1060" s="1"/>
      <c r="N1060" s="1">
        <v>60.49846625766871</v>
      </c>
      <c r="O1060" s="1">
        <v>61.301382620531555</v>
      </c>
      <c r="P1060" s="1">
        <v>62.294099466142185</v>
      </c>
      <c r="Q1060" s="1">
        <v>65.328077708172032</v>
      </c>
      <c r="R1060" s="1">
        <v>68.514553028750939</v>
      </c>
      <c r="S1060" s="1">
        <v>65.287986920671031</v>
      </c>
      <c r="T1060" s="1">
        <v>67.873239436619713</v>
      </c>
      <c r="U1060" s="1">
        <v>69.743311185697635</v>
      </c>
      <c r="V1060" s="1">
        <v>71.727414934153344</v>
      </c>
      <c r="W1060" s="1">
        <v>71.442893751232006</v>
      </c>
      <c r="X1060" s="1">
        <v>72.386210937499996</v>
      </c>
      <c r="Y1060" s="1">
        <v>74.550960849456061</v>
      </c>
    </row>
    <row r="1061" spans="1:25" x14ac:dyDescent="0.25">
      <c r="A1061" s="1" t="s">
        <v>138</v>
      </c>
      <c r="B1061" s="1" t="s">
        <v>16</v>
      </c>
      <c r="C1061" s="1"/>
      <c r="D1061" s="1" t="s">
        <v>17</v>
      </c>
      <c r="E1061" s="1"/>
      <c r="F1061" s="1"/>
      <c r="G1061" s="1"/>
      <c r="H1061" s="1"/>
      <c r="I1061" s="1"/>
      <c r="J1061" s="1"/>
      <c r="K1061" s="1"/>
      <c r="L1061" s="1"/>
      <c r="M1061" s="1"/>
      <c r="N1061" s="1">
        <v>40.507668711656443</v>
      </c>
      <c r="O1061" s="1">
        <v>41.031449244215203</v>
      </c>
      <c r="P1061" s="1">
        <v>42.567462770441139</v>
      </c>
      <c r="Q1061" s="1">
        <v>44.088407123249098</v>
      </c>
      <c r="R1061" s="1">
        <v>43.098203919961755</v>
      </c>
      <c r="S1061" s="1">
        <v>41.337965595678142</v>
      </c>
      <c r="T1061" s="1">
        <v>45.063723806252149</v>
      </c>
      <c r="U1061" s="1">
        <v>44.520378108089588</v>
      </c>
      <c r="V1061" s="1">
        <v>45.53159302092385</v>
      </c>
      <c r="W1061" s="1">
        <v>46.510013798541294</v>
      </c>
      <c r="X1061" s="1">
        <v>46.308164062499998</v>
      </c>
      <c r="Y1061" s="1">
        <v>47.376001563416068</v>
      </c>
    </row>
    <row r="1062" spans="1:25" x14ac:dyDescent="0.25">
      <c r="A1062" s="1" t="s">
        <v>138</v>
      </c>
      <c r="B1062" s="1" t="s">
        <v>18</v>
      </c>
      <c r="C1062" s="1"/>
      <c r="D1062" s="1" t="s">
        <v>19</v>
      </c>
      <c r="E1062" s="1"/>
      <c r="F1062" s="1"/>
      <c r="G1062" s="1"/>
      <c r="H1062" s="1"/>
      <c r="I1062" s="1"/>
      <c r="J1062" s="1"/>
      <c r="K1062" s="1"/>
      <c r="L1062" s="1"/>
      <c r="M1062" s="1"/>
      <c r="N1062" s="1">
        <v>25.029786130913806</v>
      </c>
      <c r="O1062" s="1">
        <v>26.104841402337229</v>
      </c>
      <c r="P1062" s="1">
        <v>30.423839779005526</v>
      </c>
      <c r="Q1062" s="1">
        <v>29.503592644978781</v>
      </c>
      <c r="R1062" s="1">
        <v>26.607739183424741</v>
      </c>
      <c r="S1062" s="1">
        <v>26.905636614959299</v>
      </c>
      <c r="T1062" s="1">
        <v>30.395807453416147</v>
      </c>
      <c r="U1062" s="1">
        <v>26.116016648681978</v>
      </c>
      <c r="V1062" s="1">
        <v>30.101789919924634</v>
      </c>
      <c r="W1062" s="1">
        <v>28.707397003745321</v>
      </c>
      <c r="X1062" s="1">
        <v>33.84312157559603</v>
      </c>
      <c r="Y1062" s="1">
        <v>31.806693865216076</v>
      </c>
    </row>
    <row r="1063" spans="1:25" x14ac:dyDescent="0.25">
      <c r="A1063" s="1" t="s">
        <v>138</v>
      </c>
      <c r="B1063" s="1" t="s">
        <v>20</v>
      </c>
      <c r="C1063" s="1"/>
      <c r="D1063" s="1" t="s">
        <v>21</v>
      </c>
      <c r="E1063" s="1">
        <v>350.5</v>
      </c>
      <c r="F1063" s="1">
        <v>365.7</v>
      </c>
      <c r="G1063" s="1">
        <v>365.3</v>
      </c>
      <c r="H1063" s="1">
        <v>346.40000000000003</v>
      </c>
      <c r="I1063" s="1">
        <v>365.40000000000003</v>
      </c>
      <c r="J1063" s="1">
        <v>347.29999999999995</v>
      </c>
      <c r="K1063" s="1">
        <v>370.59999999999997</v>
      </c>
      <c r="L1063" s="1">
        <v>372.09999999999997</v>
      </c>
      <c r="M1063" s="1">
        <v>386.2</v>
      </c>
      <c r="N1063" s="1">
        <v>391.02978613091381</v>
      </c>
      <c r="O1063" s="1">
        <v>391.40484140233724</v>
      </c>
      <c r="P1063" s="1">
        <v>400.02383977900553</v>
      </c>
      <c r="Q1063" s="1">
        <v>400.9035926449788</v>
      </c>
      <c r="R1063" s="1">
        <v>402.60773918342477</v>
      </c>
      <c r="S1063" s="1">
        <v>402.60563661495934</v>
      </c>
      <c r="T1063" s="1">
        <v>415.49580745341615</v>
      </c>
      <c r="U1063" s="1">
        <v>408.41601664868193</v>
      </c>
      <c r="V1063" s="1">
        <v>414.60178991992461</v>
      </c>
      <c r="W1063" s="1">
        <v>427.10739700374535</v>
      </c>
      <c r="X1063" s="1">
        <v>436.843121575596</v>
      </c>
      <c r="Y1063" s="1">
        <v>445.60669386521607</v>
      </c>
    </row>
    <row r="1064" spans="1:25" x14ac:dyDescent="0.25">
      <c r="A1064" s="1" t="s">
        <v>139</v>
      </c>
      <c r="B1064" s="1" t="s">
        <v>4</v>
      </c>
      <c r="C1064" s="1"/>
      <c r="D1064" s="1" t="s">
        <v>5</v>
      </c>
      <c r="E1064" s="1"/>
      <c r="F1064" s="1"/>
      <c r="G1064" s="1"/>
      <c r="H1064" s="1"/>
      <c r="I1064" s="1"/>
      <c r="J1064" s="1"/>
      <c r="K1064" s="1"/>
      <c r="L1064" s="1"/>
      <c r="M1064" s="1"/>
      <c r="N1064" s="1">
        <v>13.4</v>
      </c>
      <c r="O1064" s="1">
        <v>11.1</v>
      </c>
      <c r="P1064" s="1">
        <v>12.1</v>
      </c>
      <c r="Q1064" s="1">
        <v>10.1</v>
      </c>
      <c r="R1064" s="1">
        <v>8</v>
      </c>
      <c r="S1064" s="1">
        <v>11.5</v>
      </c>
      <c r="T1064" s="1">
        <v>10.3</v>
      </c>
      <c r="U1064" s="1">
        <v>11</v>
      </c>
      <c r="V1064" s="1">
        <v>11.5</v>
      </c>
      <c r="W1064" s="1">
        <v>13.2</v>
      </c>
      <c r="X1064" s="1">
        <v>11.3</v>
      </c>
      <c r="Y1064" s="1">
        <v>10.9</v>
      </c>
    </row>
    <row r="1065" spans="1:25" x14ac:dyDescent="0.25">
      <c r="A1065" s="1" t="s">
        <v>139</v>
      </c>
      <c r="B1065" s="1" t="s">
        <v>6</v>
      </c>
      <c r="C1065" s="1"/>
      <c r="D1065" s="1" t="s">
        <v>7</v>
      </c>
      <c r="E1065" s="1"/>
      <c r="F1065" s="1"/>
      <c r="G1065" s="1"/>
      <c r="H1065" s="1"/>
      <c r="I1065" s="1"/>
      <c r="J1065" s="1"/>
      <c r="K1065" s="1"/>
      <c r="L1065" s="1"/>
      <c r="M1065" s="1"/>
      <c r="N1065" s="1">
        <v>60.194160732451671</v>
      </c>
      <c r="O1065" s="1">
        <v>64.134005556127178</v>
      </c>
      <c r="P1065" s="1">
        <v>66.921689798399342</v>
      </c>
      <c r="Q1065" s="1">
        <v>68.679947968781278</v>
      </c>
      <c r="R1065" s="1">
        <v>66.336628138700675</v>
      </c>
      <c r="S1065" s="1">
        <v>74.251568568867654</v>
      </c>
      <c r="T1065" s="1">
        <v>70.130017049443381</v>
      </c>
      <c r="U1065" s="1">
        <v>71.923735717834077</v>
      </c>
      <c r="V1065" s="1">
        <v>62.6367322480775</v>
      </c>
      <c r="W1065" s="1">
        <v>59.318637274549104</v>
      </c>
      <c r="X1065" s="1">
        <v>67.857680069424347</v>
      </c>
      <c r="Y1065" s="1">
        <v>71.596200409759746</v>
      </c>
    </row>
    <row r="1066" spans="1:25" x14ac:dyDescent="0.25">
      <c r="A1066" s="1" t="s">
        <v>139</v>
      </c>
      <c r="B1066" s="1" t="s">
        <v>8</v>
      </c>
      <c r="C1066" s="1"/>
      <c r="D1066" s="1" t="s">
        <v>9</v>
      </c>
      <c r="E1066" s="1"/>
      <c r="F1066" s="1"/>
      <c r="G1066" s="1"/>
      <c r="H1066" s="1"/>
      <c r="I1066" s="1"/>
      <c r="J1066" s="1"/>
      <c r="K1066" s="1"/>
      <c r="L1066" s="1"/>
      <c r="M1066" s="1"/>
      <c r="N1066" s="1">
        <v>94.544394710071231</v>
      </c>
      <c r="O1066" s="1">
        <v>90.004095071509411</v>
      </c>
      <c r="P1066" s="1">
        <v>89.577975888967686</v>
      </c>
      <c r="Q1066" s="1">
        <v>94.327776665999593</v>
      </c>
      <c r="R1066" s="1">
        <v>92.799163013152651</v>
      </c>
      <c r="S1066" s="1">
        <v>94.182402151180156</v>
      </c>
      <c r="T1066" s="1">
        <v>95.698064386721498</v>
      </c>
      <c r="U1066" s="1">
        <v>94.812359662195718</v>
      </c>
      <c r="V1066" s="1">
        <v>94.641406171976428</v>
      </c>
      <c r="W1066" s="1">
        <v>97.071743486973944</v>
      </c>
      <c r="X1066" s="1">
        <v>101.55363995757401</v>
      </c>
      <c r="Y1066" s="1">
        <v>105.65244924566957</v>
      </c>
    </row>
    <row r="1067" spans="1:25" x14ac:dyDescent="0.25">
      <c r="A1067" s="1" t="s">
        <v>139</v>
      </c>
      <c r="B1067" s="1" t="s">
        <v>10</v>
      </c>
      <c r="C1067" s="1"/>
      <c r="D1067" s="1" t="s">
        <v>11</v>
      </c>
      <c r="E1067" s="1"/>
      <c r="F1067" s="1"/>
      <c r="G1067" s="1"/>
      <c r="H1067" s="1"/>
      <c r="I1067" s="1"/>
      <c r="J1067" s="1"/>
      <c r="K1067" s="1"/>
      <c r="L1067" s="1"/>
      <c r="M1067" s="1"/>
      <c r="N1067" s="1">
        <v>15.161444557477109</v>
      </c>
      <c r="O1067" s="1">
        <v>16.061899372363413</v>
      </c>
      <c r="P1067" s="1">
        <v>16.100334312632963</v>
      </c>
      <c r="Q1067" s="1">
        <v>17.492275365219133</v>
      </c>
      <c r="R1067" s="1">
        <v>16.764208848146673</v>
      </c>
      <c r="S1067" s="1">
        <v>17.066029279952197</v>
      </c>
      <c r="T1067" s="1">
        <v>17.87191856383512</v>
      </c>
      <c r="U1067" s="1">
        <v>18.063904619970195</v>
      </c>
      <c r="V1067" s="1">
        <v>15.72186157994607</v>
      </c>
      <c r="W1067" s="1">
        <v>14.809619238476953</v>
      </c>
      <c r="X1067" s="1">
        <v>17.788679973001639</v>
      </c>
      <c r="Y1067" s="1">
        <v>20.751350344570685</v>
      </c>
    </row>
    <row r="1068" spans="1:25" x14ac:dyDescent="0.25">
      <c r="A1068" s="1" t="s">
        <v>139</v>
      </c>
      <c r="B1068" s="1" t="s">
        <v>12</v>
      </c>
      <c r="C1068" s="1"/>
      <c r="D1068" s="1" t="s">
        <v>13</v>
      </c>
      <c r="E1068" s="1"/>
      <c r="F1068" s="1"/>
      <c r="G1068" s="1"/>
      <c r="H1068" s="1"/>
      <c r="I1068" s="1"/>
      <c r="J1068" s="1"/>
      <c r="K1068" s="1"/>
      <c r="L1068" s="1"/>
      <c r="M1068" s="1"/>
      <c r="N1068" s="1">
        <v>45.80613496932515</v>
      </c>
      <c r="O1068" s="1">
        <v>43.906440289419017</v>
      </c>
      <c r="P1068" s="1">
        <v>42.652648215790961</v>
      </c>
      <c r="Q1068" s="1">
        <v>45.296276483423661</v>
      </c>
      <c r="R1068" s="1">
        <v>43.959837465000334</v>
      </c>
      <c r="S1068" s="1">
        <v>39.782520614159793</v>
      </c>
      <c r="T1068" s="1">
        <v>40.055953280659573</v>
      </c>
      <c r="U1068" s="1">
        <v>39.651421330228104</v>
      </c>
      <c r="V1068" s="1">
        <v>44.155264389330831</v>
      </c>
      <c r="W1068" s="1">
        <v>44.89714173073132</v>
      </c>
      <c r="X1068" s="1">
        <v>40.812291666666667</v>
      </c>
      <c r="Y1068" s="1">
        <v>40.572555533841452</v>
      </c>
    </row>
    <row r="1069" spans="1:25" x14ac:dyDescent="0.25">
      <c r="A1069" s="1" t="s">
        <v>139</v>
      </c>
      <c r="B1069" s="1" t="s">
        <v>14</v>
      </c>
      <c r="C1069" s="1"/>
      <c r="D1069" s="1" t="s">
        <v>15</v>
      </c>
      <c r="E1069" s="1"/>
      <c r="F1069" s="1"/>
      <c r="G1069" s="1"/>
      <c r="H1069" s="1"/>
      <c r="I1069" s="1"/>
      <c r="J1069" s="1"/>
      <c r="K1069" s="1"/>
      <c r="L1069" s="1"/>
      <c r="M1069" s="1"/>
      <c r="N1069" s="1">
        <v>60.25153374233129</v>
      </c>
      <c r="O1069" s="1">
        <v>61.637280607493373</v>
      </c>
      <c r="P1069" s="1">
        <v>63.354966282663682</v>
      </c>
      <c r="Q1069" s="1">
        <v>68.843105511367639</v>
      </c>
      <c r="R1069" s="1">
        <v>70.55711261353548</v>
      </c>
      <c r="S1069" s="1">
        <v>65.466491327836209</v>
      </c>
      <c r="T1069" s="1">
        <v>68.718873239436618</v>
      </c>
      <c r="U1069" s="1">
        <v>69.245790807589557</v>
      </c>
      <c r="V1069" s="1">
        <v>75.694738953138568</v>
      </c>
      <c r="W1069" s="1">
        <v>77.954031145278918</v>
      </c>
      <c r="X1069" s="1">
        <v>73.845794270833338</v>
      </c>
      <c r="Y1069" s="1">
        <v>74.184391896293405</v>
      </c>
    </row>
    <row r="1070" spans="1:25" x14ac:dyDescent="0.25">
      <c r="A1070" s="1" t="s">
        <v>139</v>
      </c>
      <c r="B1070" s="1" t="s">
        <v>16</v>
      </c>
      <c r="C1070" s="1"/>
      <c r="D1070" s="1" t="s">
        <v>17</v>
      </c>
      <c r="E1070" s="1"/>
      <c r="F1070" s="1"/>
      <c r="G1070" s="1"/>
      <c r="H1070" s="1"/>
      <c r="I1070" s="1"/>
      <c r="J1070" s="1"/>
      <c r="K1070" s="1"/>
      <c r="L1070" s="1"/>
      <c r="M1070" s="1"/>
      <c r="N1070" s="1">
        <v>40.342331288343559</v>
      </c>
      <c r="O1070" s="1">
        <v>41.256279103087621</v>
      </c>
      <c r="P1070" s="1">
        <v>43.292385501545382</v>
      </c>
      <c r="Q1070" s="1">
        <v>46.460618005208694</v>
      </c>
      <c r="R1070" s="1">
        <v>44.383049921464178</v>
      </c>
      <c r="S1070" s="1">
        <v>41.450988058003979</v>
      </c>
      <c r="T1070" s="1">
        <v>45.625173479903822</v>
      </c>
      <c r="U1070" s="1">
        <v>44.202787862182333</v>
      </c>
      <c r="V1070" s="1">
        <v>48.049996657530578</v>
      </c>
      <c r="W1070" s="1">
        <v>50.748827123989741</v>
      </c>
      <c r="X1070" s="1">
        <v>47.241914062500001</v>
      </c>
      <c r="Y1070" s="1">
        <v>47.143052569865162</v>
      </c>
    </row>
    <row r="1071" spans="1:25" x14ac:dyDescent="0.25">
      <c r="A1071" s="1" t="s">
        <v>139</v>
      </c>
      <c r="B1071" s="1" t="s">
        <v>18</v>
      </c>
      <c r="C1071" s="1"/>
      <c r="D1071" s="1" t="s">
        <v>19</v>
      </c>
      <c r="E1071" s="1"/>
      <c r="F1071" s="1"/>
      <c r="G1071" s="1"/>
      <c r="H1071" s="1"/>
      <c r="I1071" s="1"/>
      <c r="J1071" s="1"/>
      <c r="K1071" s="1"/>
      <c r="L1071" s="1"/>
      <c r="M1071" s="1"/>
      <c r="N1071" s="1">
        <v>23.422838626053142</v>
      </c>
      <c r="O1071" s="1">
        <v>25.502504173622704</v>
      </c>
      <c r="P1071" s="1">
        <v>25.960372928176795</v>
      </c>
      <c r="Q1071" s="1">
        <v>24.881768033946251</v>
      </c>
      <c r="R1071" s="1">
        <v>22.100853138330287</v>
      </c>
      <c r="S1071" s="1">
        <v>28.41661803102442</v>
      </c>
      <c r="T1071" s="1">
        <v>23.439549689440991</v>
      </c>
      <c r="U1071" s="1">
        <v>26.478510867889625</v>
      </c>
      <c r="V1071" s="1">
        <v>24.281441356570891</v>
      </c>
      <c r="W1071" s="1">
        <v>23.896910112359553</v>
      </c>
      <c r="X1071" s="1">
        <v>23.034118169702353</v>
      </c>
      <c r="Y1071" s="1">
        <v>27.397219703838019</v>
      </c>
    </row>
    <row r="1072" spans="1:25" x14ac:dyDescent="0.25">
      <c r="A1072" s="1" t="s">
        <v>139</v>
      </c>
      <c r="B1072" s="1" t="s">
        <v>20</v>
      </c>
      <c r="C1072" s="1"/>
      <c r="D1072" s="1" t="s">
        <v>21</v>
      </c>
      <c r="E1072" s="1">
        <v>337.8</v>
      </c>
      <c r="F1072" s="1">
        <v>328.3</v>
      </c>
      <c r="G1072" s="1">
        <v>323</v>
      </c>
      <c r="H1072" s="1">
        <v>325.40000000000003</v>
      </c>
      <c r="I1072" s="1">
        <v>318.59999999999997</v>
      </c>
      <c r="J1072" s="1">
        <v>342.90000000000003</v>
      </c>
      <c r="K1072" s="1">
        <v>334.90000000000003</v>
      </c>
      <c r="L1072" s="1">
        <v>346.4</v>
      </c>
      <c r="M1072" s="1">
        <v>351.5</v>
      </c>
      <c r="N1072" s="1">
        <v>353.12283862605307</v>
      </c>
      <c r="O1072" s="1">
        <v>353.60250417362272</v>
      </c>
      <c r="P1072" s="1">
        <v>359.96037292817675</v>
      </c>
      <c r="Q1072" s="1">
        <v>376.08176803394622</v>
      </c>
      <c r="R1072" s="1">
        <v>364.90085313833032</v>
      </c>
      <c r="S1072" s="1">
        <v>372.11661803102442</v>
      </c>
      <c r="T1072" s="1">
        <v>371.83954968944101</v>
      </c>
      <c r="U1072" s="1">
        <v>375.37851086788959</v>
      </c>
      <c r="V1072" s="1">
        <v>376.68144135657087</v>
      </c>
      <c r="W1072" s="1">
        <v>381.89691011235954</v>
      </c>
      <c r="X1072" s="1">
        <v>383.43411816970234</v>
      </c>
      <c r="Y1072" s="1">
        <v>398.19721970383802</v>
      </c>
    </row>
    <row r="1073" spans="1:25" x14ac:dyDescent="0.25">
      <c r="A1073" s="1" t="s">
        <v>140</v>
      </c>
      <c r="B1073" s="1" t="s">
        <v>4</v>
      </c>
      <c r="C1073" s="1"/>
      <c r="D1073" s="1" t="s">
        <v>5</v>
      </c>
      <c r="E1073" s="1"/>
      <c r="F1073" s="1"/>
      <c r="G1073" s="1"/>
      <c r="H1073" s="1"/>
      <c r="I1073" s="1"/>
      <c r="J1073" s="1"/>
      <c r="K1073" s="1"/>
      <c r="L1073" s="1"/>
      <c r="M1073" s="1"/>
      <c r="N1073" s="1">
        <v>2.4</v>
      </c>
      <c r="O1073" s="1">
        <v>2.2999999999999998</v>
      </c>
      <c r="P1073" s="1">
        <v>2.4</v>
      </c>
      <c r="Q1073" s="1"/>
      <c r="R1073" s="1"/>
      <c r="S1073" s="1"/>
      <c r="T1073" s="1"/>
      <c r="U1073" s="1"/>
      <c r="V1073" s="1"/>
      <c r="W1073" s="1"/>
      <c r="X1073" s="1"/>
      <c r="Y1073" s="1"/>
    </row>
    <row r="1074" spans="1:25" x14ac:dyDescent="0.25">
      <c r="A1074" s="1" t="s">
        <v>140</v>
      </c>
      <c r="B1074" s="1" t="s">
        <v>6</v>
      </c>
      <c r="C1074" s="1"/>
      <c r="D1074" s="1" t="s">
        <v>7</v>
      </c>
      <c r="E1074" s="1"/>
      <c r="F1074" s="1"/>
      <c r="G1074" s="1"/>
      <c r="H1074" s="1"/>
      <c r="I1074" s="1"/>
      <c r="J1074" s="1"/>
      <c r="K1074" s="1"/>
      <c r="L1074" s="1"/>
      <c r="M1074" s="1"/>
      <c r="N1074" s="1">
        <v>18.394242115971512</v>
      </c>
      <c r="O1074" s="1">
        <v>18.066735260829304</v>
      </c>
      <c r="P1074" s="1">
        <v>18.733360348495591</v>
      </c>
      <c r="Q1074" s="1">
        <v>16.153151891134684</v>
      </c>
      <c r="R1074" s="1">
        <v>18.314159027500995</v>
      </c>
      <c r="S1074" s="1">
        <v>18.501015835076188</v>
      </c>
      <c r="T1074" s="1">
        <v>18.689319025172999</v>
      </c>
      <c r="U1074" s="1">
        <v>19.653929458519624</v>
      </c>
      <c r="V1074" s="1">
        <v>20.419814241486073</v>
      </c>
      <c r="W1074" s="1">
        <v>18.744689378757517</v>
      </c>
      <c r="X1074" s="1">
        <v>19.652444315880818</v>
      </c>
      <c r="Y1074" s="1">
        <v>18.880610914509223</v>
      </c>
    </row>
    <row r="1075" spans="1:25" x14ac:dyDescent="0.25">
      <c r="A1075" s="1" t="s">
        <v>140</v>
      </c>
      <c r="B1075" s="1" t="s">
        <v>8</v>
      </c>
      <c r="C1075" s="1"/>
      <c r="D1075" s="1" t="s">
        <v>9</v>
      </c>
      <c r="E1075" s="1"/>
      <c r="F1075" s="1"/>
      <c r="G1075" s="1"/>
      <c r="H1075" s="1"/>
      <c r="I1075" s="1"/>
      <c r="J1075" s="1"/>
      <c r="K1075" s="1"/>
      <c r="L1075" s="1"/>
      <c r="M1075" s="1"/>
      <c r="N1075" s="1">
        <v>44.87269582909461</v>
      </c>
      <c r="O1075" s="1">
        <v>41.008581129745863</v>
      </c>
      <c r="P1075" s="1">
        <v>40.659679870327224</v>
      </c>
      <c r="Q1075" s="1">
        <v>48.232759655793473</v>
      </c>
      <c r="R1075" s="1">
        <v>43.25759266640096</v>
      </c>
      <c r="S1075" s="1">
        <v>45.746698536002384</v>
      </c>
      <c r="T1075" s="1">
        <v>47.147898906829809</v>
      </c>
      <c r="U1075" s="1">
        <v>47.609915548931944</v>
      </c>
      <c r="V1075" s="1">
        <v>45.854798761609899</v>
      </c>
      <c r="W1075" s="1">
        <v>45.175470941883766</v>
      </c>
      <c r="X1075" s="1">
        <v>48.395728473628388</v>
      </c>
      <c r="Y1075" s="1">
        <v>48.147057180108021</v>
      </c>
    </row>
    <row r="1076" spans="1:25" x14ac:dyDescent="0.25">
      <c r="A1076" s="1" t="s">
        <v>140</v>
      </c>
      <c r="B1076" s="1" t="s">
        <v>10</v>
      </c>
      <c r="C1076" s="1"/>
      <c r="D1076" s="1" t="s">
        <v>11</v>
      </c>
      <c r="E1076" s="1"/>
      <c r="F1076" s="1"/>
      <c r="G1076" s="1"/>
      <c r="H1076" s="1"/>
      <c r="I1076" s="1"/>
      <c r="J1076" s="1"/>
      <c r="K1076" s="1"/>
      <c r="L1076" s="1"/>
      <c r="M1076" s="1"/>
      <c r="N1076" s="1">
        <v>4.633062054933875</v>
      </c>
      <c r="O1076" s="1">
        <v>4.5246836094248382</v>
      </c>
      <c r="P1076" s="1">
        <v>4.5069597811771862</v>
      </c>
      <c r="Q1076" s="1">
        <v>4.1140884530718438</v>
      </c>
      <c r="R1076" s="1">
        <v>4.6282483060980466</v>
      </c>
      <c r="S1076" s="1">
        <v>4.2522856289214221</v>
      </c>
      <c r="T1076" s="1">
        <v>4.7627820679971915</v>
      </c>
      <c r="U1076" s="1">
        <v>4.9361549925484356</v>
      </c>
      <c r="V1076" s="1">
        <v>5.1253869969040258</v>
      </c>
      <c r="W1076" s="1">
        <v>4.6798396793587171</v>
      </c>
      <c r="X1076" s="1">
        <v>5.151827210490791</v>
      </c>
      <c r="Y1076" s="1">
        <v>5.4723319053827533</v>
      </c>
    </row>
    <row r="1077" spans="1:25" x14ac:dyDescent="0.25">
      <c r="A1077" s="1" t="s">
        <v>140</v>
      </c>
      <c r="B1077" s="1" t="s">
        <v>12</v>
      </c>
      <c r="C1077" s="1"/>
      <c r="D1077" s="1" t="s">
        <v>13</v>
      </c>
      <c r="E1077" s="1"/>
      <c r="F1077" s="1"/>
      <c r="G1077" s="1"/>
      <c r="H1077" s="1"/>
      <c r="I1077" s="1"/>
      <c r="J1077" s="1"/>
      <c r="K1077" s="1"/>
      <c r="L1077" s="1"/>
      <c r="M1077" s="1"/>
      <c r="N1077" s="1">
        <v>15.299999999999999</v>
      </c>
      <c r="O1077" s="1">
        <v>15.283508847338636</v>
      </c>
      <c r="P1077" s="1">
        <v>14.31277746558022</v>
      </c>
      <c r="Q1077" s="1">
        <v>13.876567889068768</v>
      </c>
      <c r="R1077" s="1">
        <v>14.524175373898789</v>
      </c>
      <c r="S1077" s="1">
        <v>13.721851009382998</v>
      </c>
      <c r="T1077" s="1">
        <v>13.568175884575746</v>
      </c>
      <c r="U1077" s="1">
        <v>13.104911295294199</v>
      </c>
      <c r="V1077" s="1">
        <v>13.754141319606923</v>
      </c>
      <c r="W1077" s="1">
        <v>14.870885077863198</v>
      </c>
      <c r="X1077" s="1">
        <v>14.116666666666667</v>
      </c>
      <c r="Y1077" s="1">
        <v>14.159045013354181</v>
      </c>
    </row>
    <row r="1078" spans="1:25" x14ac:dyDescent="0.25">
      <c r="A1078" s="1" t="s">
        <v>140</v>
      </c>
      <c r="B1078" s="1" t="s">
        <v>14</v>
      </c>
      <c r="C1078" s="1"/>
      <c r="D1078" s="1" t="s">
        <v>15</v>
      </c>
      <c r="E1078" s="1"/>
      <c r="F1078" s="1"/>
      <c r="G1078" s="1"/>
      <c r="H1078" s="1"/>
      <c r="I1078" s="1"/>
      <c r="J1078" s="1"/>
      <c r="K1078" s="1"/>
      <c r="L1078" s="1"/>
      <c r="M1078" s="1"/>
      <c r="N1078" s="1">
        <v>20.124999999999996</v>
      </c>
      <c r="O1078" s="1">
        <v>21.455483917186044</v>
      </c>
      <c r="P1078" s="1">
        <v>21.259771003090759</v>
      </c>
      <c r="Q1078" s="1">
        <v>21.090166819173646</v>
      </c>
      <c r="R1078" s="1">
        <v>23.311821348084408</v>
      </c>
      <c r="S1078" s="1">
        <v>22.580807506397498</v>
      </c>
      <c r="T1078" s="1">
        <v>23.277183098591546</v>
      </c>
      <c r="U1078" s="1">
        <v>22.885937392972121</v>
      </c>
      <c r="V1078" s="1">
        <v>23.578527976469012</v>
      </c>
      <c r="W1078" s="1">
        <v>25.820027597082593</v>
      </c>
      <c r="X1078" s="1">
        <v>25.542708333333334</v>
      </c>
      <c r="Y1078" s="1">
        <v>25.888932317112889</v>
      </c>
    </row>
    <row r="1079" spans="1:25" x14ac:dyDescent="0.25">
      <c r="A1079" s="1" t="s">
        <v>140</v>
      </c>
      <c r="B1079" s="1" t="s">
        <v>16</v>
      </c>
      <c r="C1079" s="1"/>
      <c r="D1079" s="1" t="s">
        <v>17</v>
      </c>
      <c r="E1079" s="1"/>
      <c r="F1079" s="1"/>
      <c r="G1079" s="1"/>
      <c r="H1079" s="1"/>
      <c r="I1079" s="1"/>
      <c r="J1079" s="1"/>
      <c r="K1079" s="1"/>
      <c r="L1079" s="1"/>
      <c r="M1079" s="1"/>
      <c r="N1079" s="1">
        <v>13.475</v>
      </c>
      <c r="O1079" s="1">
        <v>14.361007235475322</v>
      </c>
      <c r="P1079" s="1">
        <v>14.527451531329026</v>
      </c>
      <c r="Q1079" s="1">
        <v>14.233265291757583</v>
      </c>
      <c r="R1079" s="1">
        <v>14.664003278016796</v>
      </c>
      <c r="S1079" s="1">
        <v>14.297341484219507</v>
      </c>
      <c r="T1079" s="1">
        <v>15.454641016832705</v>
      </c>
      <c r="U1079" s="1">
        <v>14.60915131173368</v>
      </c>
      <c r="V1079" s="1">
        <v>14.967330703924057</v>
      </c>
      <c r="W1079" s="1">
        <v>16.809087325054207</v>
      </c>
      <c r="X1079" s="1">
        <v>16.340624999999999</v>
      </c>
      <c r="Y1079" s="1">
        <v>16.45202266953293</v>
      </c>
    </row>
    <row r="1080" spans="1:25" x14ac:dyDescent="0.25">
      <c r="A1080" s="1" t="s">
        <v>140</v>
      </c>
      <c r="B1080" s="1" t="s">
        <v>18</v>
      </c>
      <c r="C1080" s="1"/>
      <c r="D1080" s="1" t="s">
        <v>19</v>
      </c>
      <c r="E1080" s="1"/>
      <c r="F1080" s="1"/>
      <c r="G1080" s="1"/>
      <c r="H1080" s="1"/>
      <c r="I1080" s="1"/>
      <c r="J1080" s="1"/>
      <c r="K1080" s="1"/>
      <c r="L1080" s="1"/>
      <c r="M1080" s="1"/>
      <c r="N1080" s="1">
        <v>8.8182890473104347</v>
      </c>
      <c r="O1080" s="1">
        <v>9.4399415692821371</v>
      </c>
      <c r="P1080" s="1">
        <v>11.510842541436464</v>
      </c>
      <c r="Q1080" s="1">
        <v>11.941188118811882</v>
      </c>
      <c r="R1080" s="1">
        <v>10.523948811700183</v>
      </c>
      <c r="S1080" s="1">
        <v>14.111334664414068</v>
      </c>
      <c r="T1080" s="1">
        <v>11.034689440993789</v>
      </c>
      <c r="U1080" s="1">
        <v>11.638924001849855</v>
      </c>
      <c r="V1080" s="1">
        <v>11.852943947244466</v>
      </c>
      <c r="W1080" s="1">
        <v>13.804588014981274</v>
      </c>
      <c r="X1080" s="1">
        <v>10.551118021620022</v>
      </c>
      <c r="Y1080" s="1">
        <v>11.987685101239045</v>
      </c>
    </row>
    <row r="1081" spans="1:25" x14ac:dyDescent="0.25">
      <c r="A1081" s="1" t="s">
        <v>140</v>
      </c>
      <c r="B1081" s="1" t="s">
        <v>20</v>
      </c>
      <c r="C1081" s="1"/>
      <c r="D1081" s="1" t="s">
        <v>21</v>
      </c>
      <c r="E1081" s="1">
        <v>101.3</v>
      </c>
      <c r="F1081" s="1">
        <v>115.5</v>
      </c>
      <c r="G1081" s="1">
        <v>109.6</v>
      </c>
      <c r="H1081" s="1">
        <v>109.2</v>
      </c>
      <c r="I1081" s="1">
        <v>110.7</v>
      </c>
      <c r="J1081" s="1">
        <v>114.8</v>
      </c>
      <c r="K1081" s="1">
        <v>119.39999999999999</v>
      </c>
      <c r="L1081" s="1">
        <v>120.10000000000001</v>
      </c>
      <c r="M1081" s="1">
        <v>124.69999999999999</v>
      </c>
      <c r="N1081" s="1">
        <v>128.01828904731042</v>
      </c>
      <c r="O1081" s="1">
        <v>126.43994156928215</v>
      </c>
      <c r="P1081" s="1">
        <v>127.91084254143647</v>
      </c>
      <c r="Q1081" s="1">
        <v>129.64118811881187</v>
      </c>
      <c r="R1081" s="1">
        <v>129.22394881170018</v>
      </c>
      <c r="S1081" s="1">
        <v>133.21133466441407</v>
      </c>
      <c r="T1081" s="1">
        <v>133.93468944099379</v>
      </c>
      <c r="U1081" s="1">
        <v>134.43892400184987</v>
      </c>
      <c r="V1081" s="1">
        <v>135.55294394724444</v>
      </c>
      <c r="W1081" s="1">
        <v>139.90458801498127</v>
      </c>
      <c r="X1081" s="1">
        <v>139.75111802162002</v>
      </c>
      <c r="Y1081" s="1">
        <v>140.98768510123904</v>
      </c>
    </row>
    <row r="1082" spans="1:25" x14ac:dyDescent="0.25">
      <c r="A1082" s="1" t="s">
        <v>141</v>
      </c>
      <c r="B1082" s="1" t="s">
        <v>4</v>
      </c>
      <c r="C1082" s="1"/>
      <c r="D1082" s="1" t="s">
        <v>5</v>
      </c>
      <c r="E1082" s="1"/>
      <c r="F1082" s="1"/>
      <c r="G1082" s="1"/>
      <c r="H1082" s="1"/>
      <c r="I1082" s="1"/>
      <c r="J1082" s="1"/>
      <c r="K1082" s="1"/>
      <c r="L1082" s="1"/>
      <c r="M1082" s="1"/>
      <c r="N1082" s="1">
        <v>6.7</v>
      </c>
      <c r="O1082" s="1">
        <v>7</v>
      </c>
      <c r="P1082" s="1">
        <v>5</v>
      </c>
      <c r="Q1082" s="1">
        <v>6.9</v>
      </c>
      <c r="R1082" s="1">
        <v>5.0999999999999996</v>
      </c>
      <c r="S1082" s="1">
        <v>7.6</v>
      </c>
      <c r="T1082" s="1">
        <v>6</v>
      </c>
      <c r="U1082" s="1">
        <v>4.2</v>
      </c>
      <c r="V1082" s="1">
        <v>7.8</v>
      </c>
      <c r="W1082" s="1">
        <v>5.0999999999999996</v>
      </c>
      <c r="X1082" s="1">
        <v>3</v>
      </c>
      <c r="Y1082" s="1">
        <v>4.4000000000000004</v>
      </c>
    </row>
    <row r="1083" spans="1:25" x14ac:dyDescent="0.25">
      <c r="A1083" s="1" t="s">
        <v>141</v>
      </c>
      <c r="B1083" s="1" t="s">
        <v>6</v>
      </c>
      <c r="C1083" s="1"/>
      <c r="D1083" s="1" t="s">
        <v>7</v>
      </c>
      <c r="E1083" s="1"/>
      <c r="F1083" s="1"/>
      <c r="G1083" s="1"/>
      <c r="H1083" s="1"/>
      <c r="I1083" s="1"/>
      <c r="J1083" s="1"/>
      <c r="K1083" s="1"/>
      <c r="L1083" s="1"/>
      <c r="M1083" s="1"/>
      <c r="N1083" s="1">
        <v>55.467466937945062</v>
      </c>
      <c r="O1083" s="1">
        <v>54.316390575162053</v>
      </c>
      <c r="P1083" s="1">
        <v>56.730270489312119</v>
      </c>
      <c r="Q1083" s="1">
        <v>57.291394836902143</v>
      </c>
      <c r="R1083" s="1">
        <v>57.805928656835391</v>
      </c>
      <c r="S1083" s="1">
        <v>60.886286226471476</v>
      </c>
      <c r="T1083" s="1">
        <v>56.969371176411585</v>
      </c>
      <c r="U1083" s="1">
        <v>59.624957774465976</v>
      </c>
      <c r="V1083" s="1">
        <v>61.918146409667443</v>
      </c>
      <c r="W1083" s="1">
        <v>58.488176352705409</v>
      </c>
      <c r="X1083" s="1">
        <v>62.242695979172687</v>
      </c>
      <c r="Y1083" s="1">
        <v>61.838331160365065</v>
      </c>
    </row>
    <row r="1084" spans="1:25" x14ac:dyDescent="0.25">
      <c r="A1084" s="1" t="s">
        <v>141</v>
      </c>
      <c r="B1084" s="1" t="s">
        <v>8</v>
      </c>
      <c r="C1084" s="1"/>
      <c r="D1084" s="1" t="s">
        <v>9</v>
      </c>
      <c r="E1084" s="1"/>
      <c r="F1084" s="1"/>
      <c r="G1084" s="1"/>
      <c r="H1084" s="1"/>
      <c r="I1084" s="1"/>
      <c r="J1084" s="1"/>
      <c r="K1084" s="1"/>
      <c r="L1084" s="1"/>
      <c r="M1084" s="1"/>
      <c r="N1084" s="1">
        <v>81.261627670396749</v>
      </c>
      <c r="O1084" s="1">
        <v>73.08046095277291</v>
      </c>
      <c r="P1084" s="1">
        <v>78.821294701651311</v>
      </c>
      <c r="Q1084" s="1">
        <v>81.816910146087636</v>
      </c>
      <c r="R1084" s="1">
        <v>86.185691510561981</v>
      </c>
      <c r="S1084" s="1">
        <v>89.519569763967723</v>
      </c>
      <c r="T1084" s="1">
        <v>87.1125664426838</v>
      </c>
      <c r="U1084" s="1">
        <v>80.900019870839543</v>
      </c>
      <c r="V1084" s="1">
        <v>91.540357535204222</v>
      </c>
      <c r="W1084" s="1">
        <v>92.509539078156308</v>
      </c>
      <c r="X1084" s="1">
        <v>92.540574679394481</v>
      </c>
      <c r="Y1084" s="1">
        <v>91.63852672750977</v>
      </c>
    </row>
    <row r="1085" spans="1:25" x14ac:dyDescent="0.25">
      <c r="A1085" s="1" t="s">
        <v>141</v>
      </c>
      <c r="B1085" s="1" t="s">
        <v>10</v>
      </c>
      <c r="C1085" s="1"/>
      <c r="D1085" s="1" t="s">
        <v>11</v>
      </c>
      <c r="E1085" s="1"/>
      <c r="F1085" s="1"/>
      <c r="G1085" s="1"/>
      <c r="H1085" s="1"/>
      <c r="I1085" s="1"/>
      <c r="J1085" s="1"/>
      <c r="K1085" s="1"/>
      <c r="L1085" s="1"/>
      <c r="M1085" s="1"/>
      <c r="N1085" s="1">
        <v>13.970905391658189</v>
      </c>
      <c r="O1085" s="1">
        <v>13.603148472065028</v>
      </c>
      <c r="P1085" s="1">
        <v>13.648434809036571</v>
      </c>
      <c r="Q1085" s="1">
        <v>14.591695017010206</v>
      </c>
      <c r="R1085" s="1">
        <v>14.60837983260263</v>
      </c>
      <c r="S1085" s="1">
        <v>13.994144009560804</v>
      </c>
      <c r="T1085" s="1">
        <v>14.51806238090462</v>
      </c>
      <c r="U1085" s="1">
        <v>14.975022354694488</v>
      </c>
      <c r="V1085" s="1">
        <v>15.541496055128334</v>
      </c>
      <c r="W1085" s="1">
        <v>14.602284569138275</v>
      </c>
      <c r="X1085" s="1">
        <v>16.316729341432843</v>
      </c>
      <c r="Y1085" s="1">
        <v>17.923142112125163</v>
      </c>
    </row>
    <row r="1086" spans="1:25" x14ac:dyDescent="0.25">
      <c r="A1086" s="1" t="s">
        <v>141</v>
      </c>
      <c r="B1086" s="1" t="s">
        <v>12</v>
      </c>
      <c r="C1086" s="1"/>
      <c r="D1086" s="1" t="s">
        <v>13</v>
      </c>
      <c r="E1086" s="1"/>
      <c r="F1086" s="1"/>
      <c r="G1086" s="1"/>
      <c r="H1086" s="1"/>
      <c r="I1086" s="1"/>
      <c r="J1086" s="1"/>
      <c r="K1086" s="1"/>
      <c r="L1086" s="1"/>
      <c r="M1086" s="1"/>
      <c r="N1086" s="1">
        <v>54.598159509202446</v>
      </c>
      <c r="O1086" s="1">
        <v>51.383695107099363</v>
      </c>
      <c r="P1086" s="1">
        <v>51.908815678561396</v>
      </c>
      <c r="Q1086" s="1">
        <v>49.103871331033993</v>
      </c>
      <c r="R1086" s="1">
        <v>51.45707846752714</v>
      </c>
      <c r="S1086" s="1">
        <v>47.02310207563265</v>
      </c>
      <c r="T1086" s="1">
        <v>44.33654414290622</v>
      </c>
      <c r="U1086" s="1">
        <v>47.628323857798485</v>
      </c>
      <c r="V1086" s="1">
        <v>47.600374356574633</v>
      </c>
      <c r="W1086" s="1">
        <v>46.888547210723438</v>
      </c>
      <c r="X1086" s="1">
        <v>44.038958333333326</v>
      </c>
      <c r="Y1086" s="1">
        <v>46.436655592469556</v>
      </c>
    </row>
    <row r="1087" spans="1:25" x14ac:dyDescent="0.25">
      <c r="A1087" s="1" t="s">
        <v>141</v>
      </c>
      <c r="B1087" s="1" t="s">
        <v>14</v>
      </c>
      <c r="C1087" s="1"/>
      <c r="D1087" s="1" t="s">
        <v>15</v>
      </c>
      <c r="E1087" s="1"/>
      <c r="F1087" s="1"/>
      <c r="G1087" s="1"/>
      <c r="H1087" s="1"/>
      <c r="I1087" s="1"/>
      <c r="J1087" s="1"/>
      <c r="K1087" s="1"/>
      <c r="L1087" s="1"/>
      <c r="M1087" s="1"/>
      <c r="N1087" s="1">
        <v>71.816206543967269</v>
      </c>
      <c r="O1087" s="1">
        <v>72.134092700050147</v>
      </c>
      <c r="P1087" s="1">
        <v>77.103800224782248</v>
      </c>
      <c r="Q1087" s="1">
        <v>74.63004152882381</v>
      </c>
      <c r="R1087" s="1">
        <v>82.590452776070478</v>
      </c>
      <c r="S1087" s="1">
        <v>77.381660506113164</v>
      </c>
      <c r="T1087" s="1">
        <v>76.062535211267601</v>
      </c>
      <c r="U1087" s="1">
        <v>83.176361394616066</v>
      </c>
      <c r="V1087" s="1">
        <v>81.600641754127935</v>
      </c>
      <c r="W1087" s="1">
        <v>81.411669623496948</v>
      </c>
      <c r="X1087" s="1">
        <v>79.684127604166662</v>
      </c>
      <c r="Y1087" s="1">
        <v>84.906533776301217</v>
      </c>
    </row>
    <row r="1088" spans="1:25" x14ac:dyDescent="0.25">
      <c r="A1088" s="1" t="s">
        <v>141</v>
      </c>
      <c r="B1088" s="1" t="s">
        <v>16</v>
      </c>
      <c r="C1088" s="1"/>
      <c r="D1088" s="1" t="s">
        <v>17</v>
      </c>
      <c r="E1088" s="1"/>
      <c r="F1088" s="1"/>
      <c r="G1088" s="1"/>
      <c r="H1088" s="1"/>
      <c r="I1088" s="1"/>
      <c r="J1088" s="1"/>
      <c r="K1088" s="1"/>
      <c r="L1088" s="1"/>
      <c r="M1088" s="1"/>
      <c r="N1088" s="1">
        <v>48.085633946830264</v>
      </c>
      <c r="O1088" s="1">
        <v>48.282212192850494</v>
      </c>
      <c r="P1088" s="1">
        <v>52.687384096656359</v>
      </c>
      <c r="Q1088" s="1">
        <v>50.366087140142177</v>
      </c>
      <c r="R1088" s="1">
        <v>51.952468756402368</v>
      </c>
      <c r="S1088" s="1">
        <v>48.995237418254199</v>
      </c>
      <c r="T1088" s="1">
        <v>50.500920645826184</v>
      </c>
      <c r="U1088" s="1">
        <v>53.095314747585448</v>
      </c>
      <c r="V1088" s="1">
        <v>51.798983889297411</v>
      </c>
      <c r="W1088" s="1">
        <v>52.999783165779618</v>
      </c>
      <c r="X1088" s="1">
        <v>50.976914062500001</v>
      </c>
      <c r="Y1088" s="1">
        <v>53.956810631229246</v>
      </c>
    </row>
    <row r="1089" spans="1:25" x14ac:dyDescent="0.25">
      <c r="A1089" s="1" t="s">
        <v>141</v>
      </c>
      <c r="B1089" s="1" t="s">
        <v>18</v>
      </c>
      <c r="C1089" s="1"/>
      <c r="D1089" s="1" t="s">
        <v>19</v>
      </c>
      <c r="E1089" s="1"/>
      <c r="F1089" s="1"/>
      <c r="G1089" s="1"/>
      <c r="H1089" s="1"/>
      <c r="I1089" s="1"/>
      <c r="J1089" s="1"/>
      <c r="K1089" s="1"/>
      <c r="L1089" s="1"/>
      <c r="M1089" s="1"/>
      <c r="N1089" s="1">
        <v>24.227362281270253</v>
      </c>
      <c r="O1089" s="1">
        <v>23.903130217028384</v>
      </c>
      <c r="P1089" s="1">
        <v>24.395372928176794</v>
      </c>
      <c r="Q1089" s="1">
        <v>25.724738330975956</v>
      </c>
      <c r="R1089" s="1">
        <v>21.61468616697136</v>
      </c>
      <c r="S1089" s="1">
        <v>21.615972968821993</v>
      </c>
      <c r="T1089" s="1">
        <v>25.075947204968944</v>
      </c>
      <c r="U1089" s="1">
        <v>25.336904578387546</v>
      </c>
      <c r="V1089" s="1">
        <v>23.733254828073481</v>
      </c>
      <c r="W1089" s="1">
        <v>23.200655430711613</v>
      </c>
      <c r="X1089" s="1">
        <v>24.427039834147788</v>
      </c>
      <c r="Y1089" s="1">
        <v>23.032290722272588</v>
      </c>
    </row>
    <row r="1090" spans="1:25" x14ac:dyDescent="0.25">
      <c r="A1090" s="1" t="s">
        <v>141</v>
      </c>
      <c r="B1090" s="1" t="s">
        <v>20</v>
      </c>
      <c r="C1090" s="1"/>
      <c r="D1090" s="1" t="s">
        <v>21</v>
      </c>
      <c r="E1090" s="1">
        <v>302.5</v>
      </c>
      <c r="F1090" s="1">
        <v>322.7</v>
      </c>
      <c r="G1090" s="1">
        <v>314.90000000000003</v>
      </c>
      <c r="H1090" s="1">
        <v>341.5</v>
      </c>
      <c r="I1090" s="1">
        <v>324.2</v>
      </c>
      <c r="J1090" s="1">
        <v>327</v>
      </c>
      <c r="K1090" s="1">
        <v>335.1</v>
      </c>
      <c r="L1090" s="1">
        <v>330.7</v>
      </c>
      <c r="M1090" s="1">
        <v>344.8</v>
      </c>
      <c r="N1090" s="1">
        <v>356.12736228127022</v>
      </c>
      <c r="O1090" s="1">
        <v>343.70313021702833</v>
      </c>
      <c r="P1090" s="1">
        <v>360.29537292817679</v>
      </c>
      <c r="Q1090" s="1">
        <v>360.42473833097591</v>
      </c>
      <c r="R1090" s="1">
        <v>371.31468616697134</v>
      </c>
      <c r="S1090" s="1">
        <v>367.01597296882204</v>
      </c>
      <c r="T1090" s="1">
        <v>360.57594720496888</v>
      </c>
      <c r="U1090" s="1">
        <v>368.93690457838755</v>
      </c>
      <c r="V1090" s="1">
        <v>381.5332548280735</v>
      </c>
      <c r="W1090" s="1">
        <v>375.20065543071161</v>
      </c>
      <c r="X1090" s="1">
        <v>373.22703983414772</v>
      </c>
      <c r="Y1090" s="1">
        <v>384.13229072227261</v>
      </c>
    </row>
    <row r="1091" spans="1:25" x14ac:dyDescent="0.25">
      <c r="A1091" s="1" t="s">
        <v>142</v>
      </c>
      <c r="B1091" s="1" t="s">
        <v>4</v>
      </c>
      <c r="C1091" s="1"/>
      <c r="D1091" s="1" t="s">
        <v>5</v>
      </c>
      <c r="E1091" s="1"/>
      <c r="F1091" s="1"/>
      <c r="G1091" s="1"/>
      <c r="H1091" s="1"/>
      <c r="I1091" s="1"/>
      <c r="J1091" s="1"/>
      <c r="K1091" s="1"/>
      <c r="L1091" s="1"/>
      <c r="M1091" s="1"/>
      <c r="N1091" s="1">
        <v>4.7</v>
      </c>
      <c r="O1091" s="1">
        <v>3.8</v>
      </c>
      <c r="P1091" s="1">
        <v>4.5999999999999996</v>
      </c>
      <c r="Q1091" s="1">
        <v>6.1</v>
      </c>
      <c r="R1091" s="1">
        <v>6.3</v>
      </c>
      <c r="S1091" s="1">
        <v>4.7</v>
      </c>
      <c r="T1091" s="1">
        <v>2.9</v>
      </c>
      <c r="U1091" s="1">
        <v>3.7</v>
      </c>
      <c r="V1091" s="1">
        <v>4.3</v>
      </c>
      <c r="W1091" s="1">
        <v>4.5</v>
      </c>
      <c r="X1091" s="1">
        <v>3.3</v>
      </c>
      <c r="Y1091" s="1">
        <v>2.8</v>
      </c>
    </row>
    <row r="1092" spans="1:25" x14ac:dyDescent="0.25">
      <c r="A1092" s="1" t="s">
        <v>142</v>
      </c>
      <c r="B1092" s="1" t="s">
        <v>6</v>
      </c>
      <c r="C1092" s="1"/>
      <c r="D1092" s="1" t="s">
        <v>7</v>
      </c>
      <c r="E1092" s="1"/>
      <c r="F1092" s="1"/>
      <c r="G1092" s="1"/>
      <c r="H1092" s="1"/>
      <c r="I1092" s="1"/>
      <c r="J1092" s="1"/>
      <c r="K1092" s="1"/>
      <c r="L1092" s="1"/>
      <c r="M1092" s="1"/>
      <c r="N1092" s="1">
        <v>51.139409969481171</v>
      </c>
      <c r="O1092" s="1">
        <v>50.598477209589461</v>
      </c>
      <c r="P1092" s="1">
        <v>53.608043764562858</v>
      </c>
      <c r="Q1092" s="1">
        <v>50.260706423854316</v>
      </c>
      <c r="R1092" s="1">
        <v>54.107303706656033</v>
      </c>
      <c r="S1092" s="1">
        <v>56.059934269495074</v>
      </c>
      <c r="T1092" s="1">
        <v>50.419095376592111</v>
      </c>
      <c r="U1092" s="1">
        <v>49.556840536512667</v>
      </c>
      <c r="V1092" s="1">
        <v>52.15735543793069</v>
      </c>
      <c r="W1092" s="1">
        <v>52.259719438877752</v>
      </c>
      <c r="X1092" s="1">
        <v>49.519380966155623</v>
      </c>
      <c r="Y1092" s="1">
        <v>47.576829949711318</v>
      </c>
    </row>
    <row r="1093" spans="1:25" x14ac:dyDescent="0.25">
      <c r="A1093" s="1" t="s">
        <v>142</v>
      </c>
      <c r="B1093" s="1" t="s">
        <v>8</v>
      </c>
      <c r="C1093" s="1"/>
      <c r="D1093" s="1" t="s">
        <v>9</v>
      </c>
      <c r="E1093" s="1"/>
      <c r="F1093" s="1"/>
      <c r="G1093" s="1"/>
      <c r="H1093" s="1"/>
      <c r="I1093" s="1"/>
      <c r="J1093" s="1"/>
      <c r="K1093" s="1"/>
      <c r="L1093" s="1"/>
      <c r="M1093" s="1"/>
      <c r="N1093" s="1">
        <v>71.079816887080369</v>
      </c>
      <c r="O1093" s="1">
        <v>78.029498919641938</v>
      </c>
      <c r="P1093" s="1">
        <v>73.294681389930105</v>
      </c>
      <c r="Q1093" s="1">
        <v>76.33826295777466</v>
      </c>
      <c r="R1093" s="1">
        <v>79.719011558389809</v>
      </c>
      <c r="S1093" s="1">
        <v>77.055213624141004</v>
      </c>
      <c r="T1093" s="1">
        <v>78.932113128071421</v>
      </c>
      <c r="U1093" s="1">
        <v>83.696780923994041</v>
      </c>
      <c r="V1093" s="1">
        <v>82.851113552381889</v>
      </c>
      <c r="W1093" s="1">
        <v>82.49300601202404</v>
      </c>
      <c r="X1093" s="1">
        <v>80.099267187349355</v>
      </c>
      <c r="Y1093" s="1">
        <v>89.633563047122351</v>
      </c>
    </row>
    <row r="1094" spans="1:25" x14ac:dyDescent="0.25">
      <c r="A1094" s="1" t="s">
        <v>142</v>
      </c>
      <c r="B1094" s="1" t="s">
        <v>10</v>
      </c>
      <c r="C1094" s="1"/>
      <c r="D1094" s="1" t="s">
        <v>11</v>
      </c>
      <c r="E1094" s="1"/>
      <c r="F1094" s="1"/>
      <c r="G1094" s="1"/>
      <c r="H1094" s="1"/>
      <c r="I1094" s="1"/>
      <c r="J1094" s="1"/>
      <c r="K1094" s="1"/>
      <c r="L1094" s="1"/>
      <c r="M1094" s="1"/>
      <c r="N1094" s="1">
        <v>12.880773143438452</v>
      </c>
      <c r="O1094" s="1">
        <v>12.672023870768596</v>
      </c>
      <c r="P1094" s="1">
        <v>12.897274845507042</v>
      </c>
      <c r="Q1094" s="1">
        <v>12.801030618371023</v>
      </c>
      <c r="R1094" s="1">
        <v>13.673684734954165</v>
      </c>
      <c r="S1094" s="1">
        <v>12.884852106363908</v>
      </c>
      <c r="T1094" s="1">
        <v>12.848791495336474</v>
      </c>
      <c r="U1094" s="1">
        <v>12.446378539493296</v>
      </c>
      <c r="V1094" s="1">
        <v>13.091531009687406</v>
      </c>
      <c r="W1094" s="1">
        <v>13.047274549098196</v>
      </c>
      <c r="X1094" s="1">
        <v>12.981351846495034</v>
      </c>
      <c r="Y1094" s="1">
        <v>13.789607003166326</v>
      </c>
    </row>
    <row r="1095" spans="1:25" x14ac:dyDescent="0.25">
      <c r="A1095" s="1" t="s">
        <v>142</v>
      </c>
      <c r="B1095" s="1" t="s">
        <v>12</v>
      </c>
      <c r="C1095" s="1"/>
      <c r="D1095" s="1" t="s">
        <v>13</v>
      </c>
      <c r="E1095" s="1"/>
      <c r="F1095" s="1"/>
      <c r="G1095" s="1"/>
      <c r="H1095" s="1"/>
      <c r="I1095" s="1"/>
      <c r="J1095" s="1"/>
      <c r="K1095" s="1"/>
      <c r="L1095" s="1"/>
      <c r="M1095" s="1"/>
      <c r="N1095" s="1">
        <v>43.11533742331288</v>
      </c>
      <c r="O1095" s="1">
        <v>42.261444229529339</v>
      </c>
      <c r="P1095" s="1">
        <v>40.852837875807815</v>
      </c>
      <c r="Q1095" s="1">
        <v>40.586140634898285</v>
      </c>
      <c r="R1095" s="1">
        <v>39.782407976507542</v>
      </c>
      <c r="S1095" s="1">
        <v>37.179165481944842</v>
      </c>
      <c r="T1095" s="1">
        <v>38.265888010992789</v>
      </c>
      <c r="U1095" s="1">
        <v>37.216912117268308</v>
      </c>
      <c r="V1095" s="1">
        <v>37.633224145999058</v>
      </c>
      <c r="W1095" s="1">
        <v>37.681529666863788</v>
      </c>
      <c r="X1095" s="1">
        <v>39.602291666666666</v>
      </c>
      <c r="Y1095" s="1">
        <v>38.693036284281163</v>
      </c>
    </row>
    <row r="1096" spans="1:25" x14ac:dyDescent="0.25">
      <c r="A1096" s="1" t="s">
        <v>142</v>
      </c>
      <c r="B1096" s="1" t="s">
        <v>14</v>
      </c>
      <c r="C1096" s="1"/>
      <c r="D1096" s="1" t="s">
        <v>15</v>
      </c>
      <c r="E1096" s="1"/>
      <c r="F1096" s="1"/>
      <c r="G1096" s="1"/>
      <c r="H1096" s="1"/>
      <c r="I1096" s="1"/>
      <c r="J1096" s="1"/>
      <c r="K1096" s="1"/>
      <c r="L1096" s="1"/>
      <c r="M1096" s="1"/>
      <c r="N1096" s="1">
        <v>56.712167689161554</v>
      </c>
      <c r="O1096" s="1">
        <v>59.327981947130887</v>
      </c>
      <c r="P1096" s="1">
        <v>60.68158190502951</v>
      </c>
      <c r="Q1096" s="1">
        <v>61.684451326810731</v>
      </c>
      <c r="R1096" s="1">
        <v>63.852188759134059</v>
      </c>
      <c r="S1096" s="1">
        <v>61.182385555871477</v>
      </c>
      <c r="T1096" s="1">
        <v>65.64788732394365</v>
      </c>
      <c r="U1096" s="1">
        <v>64.994253031029515</v>
      </c>
      <c r="V1096" s="1">
        <v>64.514098535998386</v>
      </c>
      <c r="W1096" s="1">
        <v>65.425704711216227</v>
      </c>
      <c r="X1096" s="1">
        <v>71.656419270833325</v>
      </c>
      <c r="Y1096" s="1">
        <v>70.747807960393459</v>
      </c>
    </row>
    <row r="1097" spans="1:25" x14ac:dyDescent="0.25">
      <c r="A1097" s="1" t="s">
        <v>142</v>
      </c>
      <c r="B1097" s="1" t="s">
        <v>16</v>
      </c>
      <c r="C1097" s="1"/>
      <c r="D1097" s="1" t="s">
        <v>17</v>
      </c>
      <c r="E1097" s="1"/>
      <c r="F1097" s="1"/>
      <c r="G1097" s="1"/>
      <c r="H1097" s="1"/>
      <c r="I1097" s="1"/>
      <c r="J1097" s="1"/>
      <c r="K1097" s="1"/>
      <c r="L1097" s="1"/>
      <c r="M1097" s="1"/>
      <c r="N1097" s="1">
        <v>37.972494887525563</v>
      </c>
      <c r="O1097" s="1">
        <v>39.710573823339786</v>
      </c>
      <c r="P1097" s="1">
        <v>41.465580219162689</v>
      </c>
      <c r="Q1097" s="1">
        <v>41.629408038290983</v>
      </c>
      <c r="R1097" s="1">
        <v>40.165403264358389</v>
      </c>
      <c r="S1097" s="1">
        <v>38.738448962183682</v>
      </c>
      <c r="T1097" s="1">
        <v>43.586224665063554</v>
      </c>
      <c r="U1097" s="1">
        <v>41.488834851702165</v>
      </c>
      <c r="V1097" s="1">
        <v>40.952677318002536</v>
      </c>
      <c r="W1097" s="1">
        <v>42.592765621919959</v>
      </c>
      <c r="X1097" s="1">
        <v>45.841289062500003</v>
      </c>
      <c r="Y1097" s="1">
        <v>44.959155755325391</v>
      </c>
    </row>
    <row r="1098" spans="1:25" x14ac:dyDescent="0.25">
      <c r="A1098" s="1" t="s">
        <v>142</v>
      </c>
      <c r="B1098" s="1" t="s">
        <v>18</v>
      </c>
      <c r="C1098" s="1"/>
      <c r="D1098" s="1" t="s">
        <v>19</v>
      </c>
      <c r="E1098" s="1"/>
      <c r="F1098" s="1"/>
      <c r="G1098" s="1"/>
      <c r="H1098" s="1"/>
      <c r="I1098" s="1"/>
      <c r="J1098" s="1"/>
      <c r="K1098" s="1"/>
      <c r="L1098" s="1"/>
      <c r="M1098" s="1"/>
      <c r="N1098" s="1">
        <v>20.210693454309784</v>
      </c>
      <c r="O1098" s="1">
        <v>20.571953255425711</v>
      </c>
      <c r="P1098" s="1">
        <v>24.502582872928176</v>
      </c>
      <c r="Q1098" s="1">
        <v>24.161513437057991</v>
      </c>
      <c r="R1098" s="1">
        <v>24.672090188909202</v>
      </c>
      <c r="S1098" s="1">
        <v>36.220319459376434</v>
      </c>
      <c r="T1098" s="1">
        <v>23.264394409937889</v>
      </c>
      <c r="U1098" s="1">
        <v>19.591351934638507</v>
      </c>
      <c r="V1098" s="1">
        <v>21.261658031088082</v>
      </c>
      <c r="W1098" s="1">
        <v>20.122612359550562</v>
      </c>
      <c r="X1098" s="1">
        <v>21.724344735673036</v>
      </c>
      <c r="Y1098" s="1">
        <v>22.859761257177396</v>
      </c>
    </row>
    <row r="1099" spans="1:25" x14ac:dyDescent="0.25">
      <c r="A1099" s="1" t="s">
        <v>142</v>
      </c>
      <c r="B1099" s="1" t="s">
        <v>20</v>
      </c>
      <c r="C1099" s="1"/>
      <c r="D1099" s="1" t="s">
        <v>21</v>
      </c>
      <c r="E1099" s="1">
        <v>282.8</v>
      </c>
      <c r="F1099" s="1">
        <v>271.89999999999998</v>
      </c>
      <c r="G1099" s="1">
        <v>271.3</v>
      </c>
      <c r="H1099" s="1">
        <v>276</v>
      </c>
      <c r="I1099" s="1">
        <v>283</v>
      </c>
      <c r="J1099" s="1">
        <v>284.8</v>
      </c>
      <c r="K1099" s="1">
        <v>290.3</v>
      </c>
      <c r="L1099" s="1">
        <v>294.10000000000002</v>
      </c>
      <c r="M1099" s="1">
        <v>296.8</v>
      </c>
      <c r="N1099" s="1">
        <v>297.81069345430979</v>
      </c>
      <c r="O1099" s="1">
        <v>306.97195325542566</v>
      </c>
      <c r="P1099" s="1">
        <v>311.90258287292818</v>
      </c>
      <c r="Q1099" s="1">
        <v>313.56151343705801</v>
      </c>
      <c r="R1099" s="1">
        <v>322.2720901889092</v>
      </c>
      <c r="S1099" s="1">
        <v>324.02031945937637</v>
      </c>
      <c r="T1099" s="1">
        <v>315.86439440993792</v>
      </c>
      <c r="U1099" s="1">
        <v>312.69135193463853</v>
      </c>
      <c r="V1099" s="1">
        <v>316.76165803108802</v>
      </c>
      <c r="W1099" s="1">
        <v>318.12261235955049</v>
      </c>
      <c r="X1099" s="1">
        <v>324.72434473567301</v>
      </c>
      <c r="Y1099" s="1">
        <v>331.05976125717746</v>
      </c>
    </row>
    <row r="1100" spans="1:25" x14ac:dyDescent="0.25">
      <c r="A1100" s="1" t="s">
        <v>143</v>
      </c>
      <c r="B1100" s="1" t="s">
        <v>4</v>
      </c>
      <c r="C1100" s="1"/>
      <c r="D1100" s="1" t="s">
        <v>5</v>
      </c>
      <c r="E1100" s="1"/>
      <c r="F1100" s="1"/>
      <c r="G1100" s="1"/>
      <c r="H1100" s="1"/>
      <c r="I1100" s="1"/>
      <c r="J1100" s="1"/>
      <c r="K1100" s="1"/>
      <c r="L1100" s="1"/>
      <c r="M1100" s="1"/>
      <c r="N1100" s="1">
        <v>4.0999999999999996</v>
      </c>
      <c r="O1100" s="1">
        <v>4</v>
      </c>
      <c r="P1100" s="1">
        <v>3.5</v>
      </c>
      <c r="Q1100" s="1">
        <v>3.9</v>
      </c>
      <c r="R1100" s="1">
        <v>3.6</v>
      </c>
      <c r="S1100" s="1">
        <v>3.6</v>
      </c>
      <c r="T1100" s="1">
        <v>3.7</v>
      </c>
      <c r="U1100" s="1">
        <v>4</v>
      </c>
      <c r="V1100" s="1">
        <v>3.8</v>
      </c>
      <c r="W1100" s="1">
        <v>2.4</v>
      </c>
      <c r="X1100" s="1">
        <v>2</v>
      </c>
      <c r="Y1100" s="1">
        <v>2.2999999999999998</v>
      </c>
    </row>
    <row r="1101" spans="1:25" x14ac:dyDescent="0.25">
      <c r="A1101" s="1" t="s">
        <v>143</v>
      </c>
      <c r="B1101" s="1" t="s">
        <v>6</v>
      </c>
      <c r="C1101" s="1"/>
      <c r="D1101" s="1" t="s">
        <v>7</v>
      </c>
      <c r="E1101" s="1"/>
      <c r="F1101" s="1"/>
      <c r="G1101" s="1"/>
      <c r="H1101" s="1"/>
      <c r="I1101" s="1"/>
      <c r="J1101" s="1"/>
      <c r="K1101" s="1"/>
      <c r="L1101" s="1"/>
      <c r="M1101" s="1"/>
      <c r="N1101" s="1">
        <v>12.699430315361138</v>
      </c>
      <c r="O1101" s="1">
        <v>13.767897931885997</v>
      </c>
      <c r="P1101" s="1">
        <v>14.786394488906899</v>
      </c>
      <c r="Q1101" s="1">
        <v>14.468110866519913</v>
      </c>
      <c r="R1101" s="1">
        <v>14.49622359505779</v>
      </c>
      <c r="S1101" s="1">
        <v>15.840334628025099</v>
      </c>
      <c r="T1101" s="1">
        <v>15.564416808745358</v>
      </c>
      <c r="U1101" s="1">
        <v>13.805981122702432</v>
      </c>
      <c r="V1101" s="1">
        <v>16.946649355837415</v>
      </c>
      <c r="W1101" s="1">
        <v>17.321042084168337</v>
      </c>
      <c r="X1101" s="1">
        <v>15.650274804743995</v>
      </c>
      <c r="Y1101" s="1">
        <v>14.319240081951948</v>
      </c>
    </row>
    <row r="1102" spans="1:25" x14ac:dyDescent="0.25">
      <c r="A1102" s="1" t="s">
        <v>143</v>
      </c>
      <c r="B1102" s="1" t="s">
        <v>8</v>
      </c>
      <c r="C1102" s="1"/>
      <c r="D1102" s="1" t="s">
        <v>9</v>
      </c>
      <c r="E1102" s="1"/>
      <c r="F1102" s="1"/>
      <c r="G1102" s="1"/>
      <c r="H1102" s="1"/>
      <c r="I1102" s="1"/>
      <c r="J1102" s="1"/>
      <c r="K1102" s="1"/>
      <c r="L1102" s="1"/>
      <c r="M1102" s="1"/>
      <c r="N1102" s="1">
        <v>25.101892166836215</v>
      </c>
      <c r="O1102" s="1">
        <v>23.584031278938163</v>
      </c>
      <c r="P1102" s="1">
        <v>24.756225306453249</v>
      </c>
      <c r="Q1102" s="1">
        <v>25.84696818090854</v>
      </c>
      <c r="R1102" s="1">
        <v>24.540374651255483</v>
      </c>
      <c r="S1102" s="1">
        <v>23.418912458918435</v>
      </c>
      <c r="T1102" s="1">
        <v>27.569150536556016</v>
      </c>
      <c r="U1102" s="1">
        <v>27.126597118728267</v>
      </c>
      <c r="V1102" s="1">
        <v>26.299730350544291</v>
      </c>
      <c r="W1102" s="1">
        <v>28.654549098196394</v>
      </c>
      <c r="X1102" s="1">
        <v>28.647054285989782</v>
      </c>
      <c r="Y1102" s="1">
        <v>30.530489849133915</v>
      </c>
    </row>
    <row r="1103" spans="1:25" x14ac:dyDescent="0.25">
      <c r="A1103" s="1" t="s">
        <v>143</v>
      </c>
      <c r="B1103" s="1" t="s">
        <v>10</v>
      </c>
      <c r="C1103" s="1"/>
      <c r="D1103" s="1" t="s">
        <v>11</v>
      </c>
      <c r="E1103" s="1"/>
      <c r="F1103" s="1"/>
      <c r="G1103" s="1"/>
      <c r="H1103" s="1"/>
      <c r="I1103" s="1"/>
      <c r="J1103" s="1"/>
      <c r="K1103" s="1"/>
      <c r="L1103" s="1"/>
      <c r="M1103" s="1"/>
      <c r="N1103" s="1">
        <v>3.1986775178026448</v>
      </c>
      <c r="O1103" s="1">
        <v>3.4480707891758411</v>
      </c>
      <c r="P1103" s="1">
        <v>3.5573802046398546</v>
      </c>
      <c r="Q1103" s="1">
        <v>3.684920952571543</v>
      </c>
      <c r="R1103" s="1">
        <v>3.6634017536867276</v>
      </c>
      <c r="S1103" s="1">
        <v>3.6407529130564691</v>
      </c>
      <c r="T1103" s="1">
        <v>3.9664326546986253</v>
      </c>
      <c r="U1103" s="1">
        <v>3.4674217585692997</v>
      </c>
      <c r="V1103" s="1">
        <v>4.2536202936182965</v>
      </c>
      <c r="W1103" s="1">
        <v>4.3244088176352706</v>
      </c>
      <c r="X1103" s="1">
        <v>4.102670909266223</v>
      </c>
      <c r="Y1103" s="1">
        <v>4.1502700689141374</v>
      </c>
    </row>
    <row r="1104" spans="1:25" x14ac:dyDescent="0.25">
      <c r="A1104" s="1" t="s">
        <v>143</v>
      </c>
      <c r="B1104" s="1" t="s">
        <v>12</v>
      </c>
      <c r="C1104" s="1"/>
      <c r="D1104" s="1" t="s">
        <v>13</v>
      </c>
      <c r="E1104" s="1"/>
      <c r="F1104" s="1"/>
      <c r="G1104" s="1"/>
      <c r="H1104" s="1"/>
      <c r="I1104" s="1"/>
      <c r="J1104" s="1"/>
      <c r="K1104" s="1"/>
      <c r="L1104" s="1"/>
      <c r="M1104" s="1"/>
      <c r="N1104" s="1">
        <v>10.387730061349693</v>
      </c>
      <c r="O1104" s="1">
        <v>10.198975571315998</v>
      </c>
      <c r="P1104" s="1">
        <v>9.9989463332396742</v>
      </c>
      <c r="Q1104" s="1">
        <v>9.4202716970507492</v>
      </c>
      <c r="R1104" s="1">
        <v>10.042429829952876</v>
      </c>
      <c r="S1104" s="1">
        <v>9.5727537674154117</v>
      </c>
      <c r="T1104" s="1">
        <v>9.1578701477155615</v>
      </c>
      <c r="U1104" s="1">
        <v>9.556743612576204</v>
      </c>
      <c r="V1104" s="1">
        <v>9.1781937295273739</v>
      </c>
      <c r="W1104" s="1">
        <v>9.5690912674945796</v>
      </c>
      <c r="X1104" s="1">
        <v>9.9572916666666664</v>
      </c>
      <c r="Y1104" s="1">
        <v>10.074223177643152</v>
      </c>
    </row>
    <row r="1105" spans="1:25" x14ac:dyDescent="0.25">
      <c r="A1105" s="1" t="s">
        <v>143</v>
      </c>
      <c r="B1105" s="1" t="s">
        <v>14</v>
      </c>
      <c r="C1105" s="1"/>
      <c r="D1105" s="1" t="s">
        <v>15</v>
      </c>
      <c r="E1105" s="1"/>
      <c r="F1105" s="1"/>
      <c r="G1105" s="1"/>
      <c r="H1105" s="1"/>
      <c r="I1105" s="1"/>
      <c r="J1105" s="1"/>
      <c r="K1105" s="1"/>
      <c r="L1105" s="1"/>
      <c r="M1105" s="1"/>
      <c r="N1105" s="1">
        <v>13.66359918200409</v>
      </c>
      <c r="O1105" s="1">
        <v>14.31765169424744</v>
      </c>
      <c r="P1105" s="1">
        <v>14.852135431300928</v>
      </c>
      <c r="Q1105" s="1">
        <v>14.317308369113816</v>
      </c>
      <c r="R1105" s="1">
        <v>16.118459332104074</v>
      </c>
      <c r="S1105" s="1">
        <v>15.753013932328686</v>
      </c>
      <c r="T1105" s="1">
        <v>15.710985915492955</v>
      </c>
      <c r="U1105" s="1">
        <v>16.689547229262274</v>
      </c>
      <c r="V1105" s="1">
        <v>15.734046393475497</v>
      </c>
      <c r="W1105" s="1">
        <v>16.614626453774886</v>
      </c>
      <c r="X1105" s="1">
        <v>18.016731770833331</v>
      </c>
      <c r="Y1105" s="1">
        <v>18.420089896423686</v>
      </c>
    </row>
    <row r="1106" spans="1:25" x14ac:dyDescent="0.25">
      <c r="A1106" s="1" t="s">
        <v>143</v>
      </c>
      <c r="B1106" s="1" t="s">
        <v>16</v>
      </c>
      <c r="C1106" s="1"/>
      <c r="D1106" s="1" t="s">
        <v>17</v>
      </c>
      <c r="E1106" s="1"/>
      <c r="F1106" s="1"/>
      <c r="G1106" s="1"/>
      <c r="H1106" s="1"/>
      <c r="I1106" s="1"/>
      <c r="J1106" s="1"/>
      <c r="K1106" s="1"/>
      <c r="L1106" s="1"/>
      <c r="M1106" s="1"/>
      <c r="N1106" s="1">
        <v>9.1486707566462169</v>
      </c>
      <c r="O1106" s="1">
        <v>9.5833727344365656</v>
      </c>
      <c r="P1106" s="1">
        <v>10.148918235459398</v>
      </c>
      <c r="Q1106" s="1">
        <v>9.662419933835432</v>
      </c>
      <c r="R1106" s="1">
        <v>10.139110837943042</v>
      </c>
      <c r="S1106" s="1">
        <v>9.974232300255899</v>
      </c>
      <c r="T1106" s="1">
        <v>10.43114393679148</v>
      </c>
      <c r="U1106" s="1">
        <v>10.653709158161517</v>
      </c>
      <c r="V1106" s="1">
        <v>9.9877598769971243</v>
      </c>
      <c r="W1106" s="1">
        <v>10.816282278730533</v>
      </c>
      <c r="X1106" s="1">
        <v>11.5259765625</v>
      </c>
      <c r="Y1106" s="1">
        <v>11.705686925933167</v>
      </c>
    </row>
    <row r="1107" spans="1:25" x14ac:dyDescent="0.25">
      <c r="A1107" s="1" t="s">
        <v>143</v>
      </c>
      <c r="B1107" s="1" t="s">
        <v>18</v>
      </c>
      <c r="C1107" s="1"/>
      <c r="D1107" s="1" t="s">
        <v>19</v>
      </c>
      <c r="E1107" s="1"/>
      <c r="F1107" s="1"/>
      <c r="G1107" s="1"/>
      <c r="H1107" s="1"/>
      <c r="I1107" s="1"/>
      <c r="J1107" s="1"/>
      <c r="K1107" s="1"/>
      <c r="L1107" s="1"/>
      <c r="M1107" s="1"/>
      <c r="N1107" s="1">
        <v>5.3521062864549585</v>
      </c>
      <c r="O1107" s="1">
        <v>6.7565108514190317</v>
      </c>
      <c r="P1107" s="1">
        <v>6.2132458563535913</v>
      </c>
      <c r="Q1107" s="1">
        <v>5.5095756718528994</v>
      </c>
      <c r="R1107" s="1">
        <v>5.9138939670932356</v>
      </c>
      <c r="S1107" s="1">
        <v>10.154384887114114</v>
      </c>
      <c r="T1107" s="1">
        <v>4.5371739130434783</v>
      </c>
      <c r="U1107" s="1">
        <v>5.1882534299367968</v>
      </c>
      <c r="V1107" s="1">
        <v>5.537541215261423</v>
      </c>
      <c r="W1107" s="1">
        <v>5.6376872659176032</v>
      </c>
      <c r="X1107" s="1">
        <v>5.8527173108248185</v>
      </c>
      <c r="Y1107" s="1">
        <v>5.9909791477787859</v>
      </c>
    </row>
    <row r="1108" spans="1:25" x14ac:dyDescent="0.25">
      <c r="A1108" s="1" t="s">
        <v>143</v>
      </c>
      <c r="B1108" s="1" t="s">
        <v>20</v>
      </c>
      <c r="C1108" s="1"/>
      <c r="D1108" s="1" t="s">
        <v>21</v>
      </c>
      <c r="E1108" s="1">
        <v>70.400000000000006</v>
      </c>
      <c r="F1108" s="1">
        <v>73.099999999999994</v>
      </c>
      <c r="G1108" s="1">
        <v>79.2</v>
      </c>
      <c r="H1108" s="1">
        <v>68.599999999999994</v>
      </c>
      <c r="I1108" s="1">
        <v>74.3</v>
      </c>
      <c r="J1108" s="1">
        <v>71.099999999999994</v>
      </c>
      <c r="K1108" s="1">
        <v>77.599999999999994</v>
      </c>
      <c r="L1108" s="1">
        <v>81.099999999999994</v>
      </c>
      <c r="M1108" s="1">
        <v>83.600000000000009</v>
      </c>
      <c r="N1108" s="1">
        <v>83.652106286454938</v>
      </c>
      <c r="O1108" s="1">
        <v>85.656510851419043</v>
      </c>
      <c r="P1108" s="1">
        <v>87.813245856353589</v>
      </c>
      <c r="Q1108" s="1">
        <v>86.809575671852897</v>
      </c>
      <c r="R1108" s="1">
        <v>88.513893967093225</v>
      </c>
      <c r="S1108" s="1">
        <v>91.954384887114131</v>
      </c>
      <c r="T1108" s="1">
        <v>90.637173913043483</v>
      </c>
      <c r="U1108" s="1">
        <v>90.488253429936805</v>
      </c>
      <c r="V1108" s="1">
        <v>91.737541215261416</v>
      </c>
      <c r="W1108" s="1">
        <v>95.337687265917594</v>
      </c>
      <c r="X1108" s="1">
        <v>95.752717310824821</v>
      </c>
      <c r="Y1108" s="1">
        <v>97.490979147778788</v>
      </c>
    </row>
    <row r="1109" spans="1:25" x14ac:dyDescent="0.25">
      <c r="A1109" s="1" t="s">
        <v>144</v>
      </c>
      <c r="B1109" s="1" t="s">
        <v>4</v>
      </c>
      <c r="C1109" s="1"/>
      <c r="D1109" s="1" t="s">
        <v>5</v>
      </c>
      <c r="E1109" s="1"/>
      <c r="F1109" s="1"/>
      <c r="G1109" s="1"/>
      <c r="H1109" s="1"/>
      <c r="I1109" s="1"/>
      <c r="J1109" s="1"/>
      <c r="K1109" s="1"/>
      <c r="L1109" s="1"/>
      <c r="M1109" s="1"/>
      <c r="N1109" s="1">
        <v>4.5</v>
      </c>
      <c r="O1109" s="1">
        <v>3.4</v>
      </c>
      <c r="P1109" s="1">
        <v>4.4000000000000004</v>
      </c>
      <c r="Q1109" s="1">
        <v>3.6</v>
      </c>
      <c r="R1109" s="1">
        <v>5.7</v>
      </c>
      <c r="S1109" s="1">
        <v>4</v>
      </c>
      <c r="T1109" s="1">
        <v>3.4</v>
      </c>
      <c r="U1109" s="1">
        <v>3.1</v>
      </c>
      <c r="V1109" s="1">
        <v>2.9</v>
      </c>
      <c r="W1109" s="1">
        <v>3.5</v>
      </c>
      <c r="X1109" s="1">
        <v>3.1</v>
      </c>
      <c r="Y1109" s="1">
        <v>2.2000000000000002</v>
      </c>
    </row>
    <row r="1110" spans="1:25" x14ac:dyDescent="0.25">
      <c r="A1110" s="1" t="s">
        <v>144</v>
      </c>
      <c r="B1110" s="1" t="s">
        <v>6</v>
      </c>
      <c r="C1110" s="1"/>
      <c r="D1110" s="1" t="s">
        <v>7</v>
      </c>
      <c r="E1110" s="1"/>
      <c r="F1110" s="1"/>
      <c r="G1110" s="1"/>
      <c r="H1110" s="1"/>
      <c r="I1110" s="1"/>
      <c r="J1110" s="1"/>
      <c r="K1110" s="1"/>
      <c r="L1110" s="1"/>
      <c r="M1110" s="1"/>
      <c r="N1110" s="1">
        <v>22.95009155645981</v>
      </c>
      <c r="O1110" s="1">
        <v>20.448523510649245</v>
      </c>
      <c r="P1110" s="1">
        <v>22.739236146287102</v>
      </c>
      <c r="Q1110" s="1">
        <v>21.615009005403245</v>
      </c>
      <c r="R1110" s="1">
        <v>21.535542048624947</v>
      </c>
      <c r="S1110" s="1">
        <v>23.884254556319096</v>
      </c>
      <c r="T1110" s="1">
        <v>21.032995687493727</v>
      </c>
      <c r="U1110" s="1">
        <v>23.210928961748632</v>
      </c>
      <c r="V1110" s="1">
        <v>21.916868071507043</v>
      </c>
      <c r="W1110" s="1">
        <v>21.17675350701403</v>
      </c>
      <c r="X1110" s="1">
        <v>22.639137980908298</v>
      </c>
      <c r="Y1110" s="1">
        <v>22.287204321102628</v>
      </c>
    </row>
    <row r="1111" spans="1:25" x14ac:dyDescent="0.25">
      <c r="A1111" s="1" t="s">
        <v>144</v>
      </c>
      <c r="B1111" s="1" t="s">
        <v>8</v>
      </c>
      <c r="C1111" s="1"/>
      <c r="D1111" s="1" t="s">
        <v>9</v>
      </c>
      <c r="E1111" s="1"/>
      <c r="F1111" s="1"/>
      <c r="G1111" s="1"/>
      <c r="H1111" s="1"/>
      <c r="I1111" s="1"/>
      <c r="J1111" s="1"/>
      <c r="K1111" s="1"/>
      <c r="L1111" s="1"/>
      <c r="M1111" s="1"/>
      <c r="N1111" s="1">
        <v>30.369338758901328</v>
      </c>
      <c r="O1111" s="1">
        <v>30.730291182220395</v>
      </c>
      <c r="P1111" s="1">
        <v>33.890051666497826</v>
      </c>
      <c r="Q1111" s="1">
        <v>34.179807884730835</v>
      </c>
      <c r="R1111" s="1">
        <v>35.322120366679954</v>
      </c>
      <c r="S1111" s="1">
        <v>36.726172691962944</v>
      </c>
      <c r="T1111" s="1">
        <v>35.606960184535154</v>
      </c>
      <c r="U1111" s="1">
        <v>32.459562841530058</v>
      </c>
      <c r="V1111" s="1">
        <v>35.681983421551976</v>
      </c>
      <c r="W1111" s="1">
        <v>38.036212424849701</v>
      </c>
      <c r="X1111" s="1">
        <v>41.426082345000488</v>
      </c>
      <c r="Y1111" s="1">
        <v>44.75310113615199</v>
      </c>
    </row>
    <row r="1112" spans="1:25" x14ac:dyDescent="0.25">
      <c r="A1112" s="1" t="s">
        <v>144</v>
      </c>
      <c r="B1112" s="1" t="s">
        <v>10</v>
      </c>
      <c r="C1112" s="1"/>
      <c r="D1112" s="1" t="s">
        <v>11</v>
      </c>
      <c r="E1112" s="1"/>
      <c r="F1112" s="1"/>
      <c r="G1112" s="1"/>
      <c r="H1112" s="1"/>
      <c r="I1112" s="1"/>
      <c r="J1112" s="1"/>
      <c r="K1112" s="1"/>
      <c r="L1112" s="1"/>
      <c r="M1112" s="1"/>
      <c r="N1112" s="1">
        <v>5.7805696846388601</v>
      </c>
      <c r="O1112" s="1">
        <v>5.1211853071303635</v>
      </c>
      <c r="P1112" s="1">
        <v>5.4707121872150744</v>
      </c>
      <c r="Q1112" s="1">
        <v>5.5051831098659205</v>
      </c>
      <c r="R1112" s="1">
        <v>5.4423375846950979</v>
      </c>
      <c r="S1112" s="1">
        <v>5.4895727517179571</v>
      </c>
      <c r="T1112" s="1">
        <v>5.3600441279711148</v>
      </c>
      <c r="U1112" s="1">
        <v>5.8295081967213118</v>
      </c>
      <c r="V1112" s="1">
        <v>5.5011485069409778</v>
      </c>
      <c r="W1112" s="1">
        <v>5.2870340681362729</v>
      </c>
      <c r="X1112" s="1">
        <v>5.9347796740912155</v>
      </c>
      <c r="Y1112" s="1">
        <v>6.4596945427453907</v>
      </c>
    </row>
    <row r="1113" spans="1:25" x14ac:dyDescent="0.25">
      <c r="A1113" s="1" t="s">
        <v>144</v>
      </c>
      <c r="B1113" s="1" t="s">
        <v>12</v>
      </c>
      <c r="C1113" s="1"/>
      <c r="D1113" s="1" t="s">
        <v>13</v>
      </c>
      <c r="E1113" s="1"/>
      <c r="F1113" s="1"/>
      <c r="G1113" s="1"/>
      <c r="H1113" s="1"/>
      <c r="I1113" s="1"/>
      <c r="J1113" s="1"/>
      <c r="K1113" s="1"/>
      <c r="L1113" s="1"/>
      <c r="M1113" s="1"/>
      <c r="N1113" s="1">
        <v>22.402453987730059</v>
      </c>
      <c r="O1113" s="1">
        <v>23.77767032022351</v>
      </c>
      <c r="P1113" s="1">
        <v>21.369176735037932</v>
      </c>
      <c r="Q1113" s="1">
        <v>21.802006053353978</v>
      </c>
      <c r="R1113" s="1">
        <v>21.800095608823323</v>
      </c>
      <c r="S1113" s="1">
        <v>19.470926926357691</v>
      </c>
      <c r="T1113" s="1">
        <v>21.636441085537619</v>
      </c>
      <c r="U1113" s="1">
        <v>19.113487225152408</v>
      </c>
      <c r="V1113" s="1">
        <v>21.01254094525035</v>
      </c>
      <c r="W1113" s="1">
        <v>21.646836191602603</v>
      </c>
      <c r="X1113" s="1">
        <v>19.561666666666664</v>
      </c>
      <c r="Y1113" s="1">
        <v>18.469409159012447</v>
      </c>
    </row>
    <row r="1114" spans="1:25" x14ac:dyDescent="0.25">
      <c r="A1114" s="1" t="s">
        <v>144</v>
      </c>
      <c r="B1114" s="1" t="s">
        <v>14</v>
      </c>
      <c r="C1114" s="1"/>
      <c r="D1114" s="1" t="s">
        <v>15</v>
      </c>
      <c r="E1114" s="1"/>
      <c r="F1114" s="1"/>
      <c r="G1114" s="1"/>
      <c r="H1114" s="1"/>
      <c r="I1114" s="1"/>
      <c r="J1114" s="1"/>
      <c r="K1114" s="1"/>
      <c r="L1114" s="1"/>
      <c r="M1114" s="1"/>
      <c r="N1114" s="1">
        <v>29.467280163599177</v>
      </c>
      <c r="O1114" s="1">
        <v>33.379862454330535</v>
      </c>
      <c r="P1114" s="1">
        <v>31.741135150323124</v>
      </c>
      <c r="Q1114" s="1">
        <v>33.135566974026887</v>
      </c>
      <c r="R1114" s="1">
        <v>34.989933756743831</v>
      </c>
      <c r="S1114" s="1">
        <v>32.041541086152968</v>
      </c>
      <c r="T1114" s="1">
        <v>37.118873239436617</v>
      </c>
      <c r="U1114" s="1">
        <v>33.379094458524548</v>
      </c>
      <c r="V1114" s="1">
        <v>36.021498763286317</v>
      </c>
      <c r="W1114" s="1">
        <v>37.584979302188053</v>
      </c>
      <c r="X1114" s="1">
        <v>35.394895833333329</v>
      </c>
      <c r="Y1114" s="1">
        <v>33.770164810110089</v>
      </c>
    </row>
    <row r="1115" spans="1:25" x14ac:dyDescent="0.25">
      <c r="A1115" s="1" t="s">
        <v>144</v>
      </c>
      <c r="B1115" s="1" t="s">
        <v>16</v>
      </c>
      <c r="C1115" s="1"/>
      <c r="D1115" s="1" t="s">
        <v>17</v>
      </c>
      <c r="E1115" s="1"/>
      <c r="F1115" s="1"/>
      <c r="G1115" s="1"/>
      <c r="H1115" s="1"/>
      <c r="I1115" s="1"/>
      <c r="J1115" s="1"/>
      <c r="K1115" s="1"/>
      <c r="L1115" s="1"/>
      <c r="M1115" s="1"/>
      <c r="N1115" s="1">
        <v>19.730265848670754</v>
      </c>
      <c r="O1115" s="1">
        <v>22.342467225445951</v>
      </c>
      <c r="P1115" s="1">
        <v>21.689688114638944</v>
      </c>
      <c r="Q1115" s="1">
        <v>22.362426972619129</v>
      </c>
      <c r="R1115" s="1">
        <v>22.009970634432829</v>
      </c>
      <c r="S1115" s="1">
        <v>20.287531987489338</v>
      </c>
      <c r="T1115" s="1">
        <v>24.644685675025769</v>
      </c>
      <c r="U1115" s="1">
        <v>21.307418316323034</v>
      </c>
      <c r="V1115" s="1">
        <v>22.865960291463331</v>
      </c>
      <c r="W1115" s="1">
        <v>24.468184506209344</v>
      </c>
      <c r="X1115" s="1">
        <v>22.643437499999997</v>
      </c>
      <c r="Y1115" s="1">
        <v>21.460426030877471</v>
      </c>
    </row>
    <row r="1116" spans="1:25" x14ac:dyDescent="0.25">
      <c r="A1116" s="1" t="s">
        <v>144</v>
      </c>
      <c r="B1116" s="1" t="s">
        <v>18</v>
      </c>
      <c r="C1116" s="1"/>
      <c r="D1116" s="1" t="s">
        <v>19</v>
      </c>
      <c r="E1116" s="1"/>
      <c r="F1116" s="1"/>
      <c r="G1116" s="1"/>
      <c r="H1116" s="1"/>
      <c r="I1116" s="1"/>
      <c r="J1116" s="1"/>
      <c r="K1116" s="1"/>
      <c r="L1116" s="1"/>
      <c r="M1116" s="1"/>
      <c r="N1116" s="1">
        <v>9.7985482825664292</v>
      </c>
      <c r="O1116" s="1">
        <v>10.529465776293824</v>
      </c>
      <c r="P1116" s="1">
        <v>10.937582872928177</v>
      </c>
      <c r="Q1116" s="1">
        <v>9.3949080622347942</v>
      </c>
      <c r="R1116" s="1">
        <v>10.072516758074345</v>
      </c>
      <c r="S1116" s="1">
        <v>9.7242359084626031</v>
      </c>
      <c r="T1116" s="1">
        <v>9.1214596273291928</v>
      </c>
      <c r="U1116" s="1">
        <v>9.9294435023893932</v>
      </c>
      <c r="V1116" s="1">
        <v>7.9464437117286852</v>
      </c>
      <c r="W1116" s="1">
        <v>9.0746722846441941</v>
      </c>
      <c r="X1116" s="1">
        <v>8.9468236339404701</v>
      </c>
      <c r="Y1116" s="1">
        <v>11.009428830462374</v>
      </c>
    </row>
    <row r="1117" spans="1:25" x14ac:dyDescent="0.25">
      <c r="A1117" s="1" t="s">
        <v>144</v>
      </c>
      <c r="B1117" s="1" t="s">
        <v>20</v>
      </c>
      <c r="C1117" s="1"/>
      <c r="D1117" s="1" t="s">
        <v>21</v>
      </c>
      <c r="E1117" s="1">
        <v>125.5</v>
      </c>
      <c r="F1117" s="1">
        <v>129.80000000000001</v>
      </c>
      <c r="G1117" s="1">
        <v>133.5</v>
      </c>
      <c r="H1117" s="1">
        <v>122.1</v>
      </c>
      <c r="I1117" s="1">
        <v>127.2</v>
      </c>
      <c r="J1117" s="1">
        <v>136.69999999999999</v>
      </c>
      <c r="K1117" s="1">
        <v>140.4</v>
      </c>
      <c r="L1117" s="1">
        <v>139.5</v>
      </c>
      <c r="M1117" s="1">
        <v>148.30000000000001</v>
      </c>
      <c r="N1117" s="1">
        <v>144.99854828256642</v>
      </c>
      <c r="O1117" s="1">
        <v>149.72946577629381</v>
      </c>
      <c r="P1117" s="1">
        <v>152.23758287292819</v>
      </c>
      <c r="Q1117" s="1">
        <v>151.59490806223479</v>
      </c>
      <c r="R1117" s="1">
        <v>156.87251675807434</v>
      </c>
      <c r="S1117" s="1">
        <v>151.62423590846259</v>
      </c>
      <c r="T1117" s="1">
        <v>157.9214596273292</v>
      </c>
      <c r="U1117" s="1">
        <v>148.32944350238938</v>
      </c>
      <c r="V1117" s="1">
        <v>153.84644371172868</v>
      </c>
      <c r="W1117" s="1">
        <v>160.77467228464423</v>
      </c>
      <c r="X1117" s="1">
        <v>159.6468236339405</v>
      </c>
      <c r="Y1117" s="1">
        <v>160.40942883046242</v>
      </c>
    </row>
    <row r="1118" spans="1:25" x14ac:dyDescent="0.25">
      <c r="A1118" s="1" t="s">
        <v>145</v>
      </c>
      <c r="B1118" s="1" t="s">
        <v>4</v>
      </c>
      <c r="C1118" s="1"/>
      <c r="D1118" s="1" t="s">
        <v>5</v>
      </c>
      <c r="E1118" s="1"/>
      <c r="F1118" s="1"/>
      <c r="G1118" s="1"/>
      <c r="H1118" s="1"/>
      <c r="I1118" s="1"/>
      <c r="J1118" s="1"/>
      <c r="K1118" s="1"/>
      <c r="L1118" s="1"/>
      <c r="M1118" s="1"/>
      <c r="N1118" s="1">
        <v>26.4</v>
      </c>
      <c r="O1118" s="1">
        <v>25.9</v>
      </c>
      <c r="P1118" s="1">
        <v>20.399999999999999</v>
      </c>
      <c r="Q1118" s="1">
        <v>18.5</v>
      </c>
      <c r="R1118" s="1">
        <v>19.7</v>
      </c>
      <c r="S1118" s="1">
        <v>23.4</v>
      </c>
      <c r="T1118" s="1">
        <v>24.5</v>
      </c>
      <c r="U1118" s="1">
        <v>21.8</v>
      </c>
      <c r="V1118" s="1">
        <v>20.2</v>
      </c>
      <c r="W1118" s="1">
        <v>21.7</v>
      </c>
      <c r="X1118" s="1">
        <v>22.2</v>
      </c>
      <c r="Y1118" s="1">
        <v>21.4</v>
      </c>
    </row>
    <row r="1119" spans="1:25" x14ac:dyDescent="0.25">
      <c r="A1119" s="1" t="s">
        <v>145</v>
      </c>
      <c r="B1119" s="1" t="s">
        <v>6</v>
      </c>
      <c r="C1119" s="1"/>
      <c r="D1119" s="1" t="s">
        <v>7</v>
      </c>
      <c r="E1119" s="1"/>
      <c r="F1119" s="1"/>
      <c r="G1119" s="1"/>
      <c r="H1119" s="1"/>
      <c r="I1119" s="1"/>
      <c r="J1119" s="1"/>
      <c r="K1119" s="1"/>
      <c r="L1119" s="1"/>
      <c r="M1119" s="1"/>
      <c r="N1119" s="1">
        <v>49.565957446808518</v>
      </c>
      <c r="O1119" s="1">
        <v>49.479126158069313</v>
      </c>
      <c r="P1119" s="1">
        <v>51.491403649718812</v>
      </c>
      <c r="Q1119" s="1">
        <v>49.885516923785389</v>
      </c>
      <c r="R1119" s="1">
        <v>43.366544508807181</v>
      </c>
      <c r="S1119" s="1">
        <v>39.890550338761436</v>
      </c>
      <c r="T1119" s="1">
        <v>38.62295942720764</v>
      </c>
      <c r="U1119" s="1">
        <v>40.829594721960419</v>
      </c>
      <c r="V1119" s="1">
        <v>40.133800350262696</v>
      </c>
      <c r="W1119" s="1">
        <v>42.23618921601058</v>
      </c>
      <c r="X1119" s="1">
        <v>42.795191232386493</v>
      </c>
      <c r="Y1119" s="1">
        <v>40.179820333041192</v>
      </c>
    </row>
    <row r="1120" spans="1:25" x14ac:dyDescent="0.25">
      <c r="A1120" s="1" t="s">
        <v>145</v>
      </c>
      <c r="B1120" s="1" t="s">
        <v>8</v>
      </c>
      <c r="C1120" s="1"/>
      <c r="D1120" s="1" t="s">
        <v>9</v>
      </c>
      <c r="E1120" s="1"/>
      <c r="F1120" s="1"/>
      <c r="G1120" s="1"/>
      <c r="H1120" s="1"/>
      <c r="I1120" s="1"/>
      <c r="J1120" s="1"/>
      <c r="K1120" s="1"/>
      <c r="L1120" s="1"/>
      <c r="M1120" s="1"/>
      <c r="N1120" s="1">
        <v>38.015724200705421</v>
      </c>
      <c r="O1120" s="1">
        <v>34.357554615120677</v>
      </c>
      <c r="P1120" s="1">
        <v>32.789647652932402</v>
      </c>
      <c r="Q1120" s="1">
        <v>32.234630439788177</v>
      </c>
      <c r="R1120" s="1">
        <v>35.105745359971628</v>
      </c>
      <c r="S1120" s="1">
        <v>35.302638773326997</v>
      </c>
      <c r="T1120" s="1">
        <v>32.742338902147971</v>
      </c>
      <c r="U1120" s="1">
        <v>31.15914231856739</v>
      </c>
      <c r="V1120" s="1">
        <v>36.941085814360775</v>
      </c>
      <c r="W1120" s="1">
        <v>36.289579887528959</v>
      </c>
      <c r="X1120" s="1">
        <v>33.549071796018779</v>
      </c>
      <c r="Y1120" s="1">
        <v>30.690195004382126</v>
      </c>
    </row>
    <row r="1121" spans="1:25" x14ac:dyDescent="0.25">
      <c r="A1121" s="1" t="s">
        <v>145</v>
      </c>
      <c r="B1121" s="1" t="s">
        <v>10</v>
      </c>
      <c r="C1121" s="1"/>
      <c r="D1121" s="1" t="s">
        <v>11</v>
      </c>
      <c r="E1121" s="1"/>
      <c r="F1121" s="1"/>
      <c r="G1121" s="1"/>
      <c r="H1121" s="1"/>
      <c r="I1121" s="1"/>
      <c r="J1121" s="1"/>
      <c r="K1121" s="1"/>
      <c r="L1121" s="1"/>
      <c r="M1121" s="1"/>
      <c r="N1121" s="1">
        <v>15.818318352486063</v>
      </c>
      <c r="O1121" s="1">
        <v>15.863319226810017</v>
      </c>
      <c r="P1121" s="1">
        <v>15.818948697348787</v>
      </c>
      <c r="Q1121" s="1">
        <v>14.67985263642643</v>
      </c>
      <c r="R1121" s="1">
        <v>12.627710131221184</v>
      </c>
      <c r="S1121" s="1">
        <v>11.106810887911564</v>
      </c>
      <c r="T1121" s="1">
        <v>11.634701670644391</v>
      </c>
      <c r="U1121" s="1">
        <v>12.511262959472198</v>
      </c>
      <c r="V1121" s="1">
        <v>12.325113835376531</v>
      </c>
      <c r="W1121" s="1">
        <v>13.274230896460468</v>
      </c>
      <c r="X1121" s="1">
        <v>13.355736971594721</v>
      </c>
      <c r="Y1121" s="1">
        <v>13.629984662576687</v>
      </c>
    </row>
    <row r="1122" spans="1:25" x14ac:dyDescent="0.25">
      <c r="A1122" s="1" t="s">
        <v>145</v>
      </c>
      <c r="B1122" s="1" t="s">
        <v>12</v>
      </c>
      <c r="C1122" s="1"/>
      <c r="D1122" s="1" t="s">
        <v>13</v>
      </c>
      <c r="E1122" s="1"/>
      <c r="F1122" s="1"/>
      <c r="G1122" s="1"/>
      <c r="H1122" s="1"/>
      <c r="I1122" s="1"/>
      <c r="J1122" s="1"/>
      <c r="K1122" s="1"/>
      <c r="L1122" s="1"/>
      <c r="M1122" s="1"/>
      <c r="N1122" s="1">
        <v>31.236062806010469</v>
      </c>
      <c r="O1122" s="1">
        <v>28.905087658989345</v>
      </c>
      <c r="P1122" s="1">
        <v>27.130574959699089</v>
      </c>
      <c r="Q1122" s="1">
        <v>26.009634015069967</v>
      </c>
      <c r="R1122" s="1">
        <v>27.415408126573173</v>
      </c>
      <c r="S1122" s="1">
        <v>25.706150259996409</v>
      </c>
      <c r="T1122" s="1">
        <v>23.869549805033675</v>
      </c>
      <c r="U1122" s="1">
        <v>26.060103257966887</v>
      </c>
      <c r="V1122" s="1">
        <v>22.281415111767966</v>
      </c>
      <c r="W1122" s="1">
        <v>21.664011854047047</v>
      </c>
      <c r="X1122" s="1">
        <v>23.302567838280822</v>
      </c>
      <c r="Y1122" s="1">
        <v>22.976073619631901</v>
      </c>
    </row>
    <row r="1123" spans="1:25" x14ac:dyDescent="0.25">
      <c r="A1123" s="1" t="s">
        <v>145</v>
      </c>
      <c r="B1123" s="1" t="s">
        <v>14</v>
      </c>
      <c r="C1123" s="1"/>
      <c r="D1123" s="1" t="s">
        <v>15</v>
      </c>
      <c r="E1123" s="1"/>
      <c r="F1123" s="1"/>
      <c r="G1123" s="1"/>
      <c r="H1123" s="1"/>
      <c r="I1123" s="1"/>
      <c r="J1123" s="1"/>
      <c r="K1123" s="1"/>
      <c r="L1123" s="1"/>
      <c r="M1123" s="1"/>
      <c r="N1123" s="1">
        <v>20.69924024987338</v>
      </c>
      <c r="O1123" s="1">
        <v>19.957683052595392</v>
      </c>
      <c r="P1123" s="1">
        <v>18.715744223535737</v>
      </c>
      <c r="Q1123" s="1">
        <v>17.58891280947255</v>
      </c>
      <c r="R1123" s="1">
        <v>16.905969075871987</v>
      </c>
      <c r="S1123" s="1">
        <v>16.869661108122646</v>
      </c>
      <c r="T1123" s="1">
        <v>17.080467919177593</v>
      </c>
      <c r="U1123" s="1">
        <v>18.305234110735267</v>
      </c>
      <c r="V1123" s="1">
        <v>15.763513763162759</v>
      </c>
      <c r="W1123" s="1">
        <v>15.622893128357104</v>
      </c>
      <c r="X1123" s="1">
        <v>16.208632307412127</v>
      </c>
      <c r="Y1123" s="1">
        <v>16.040490797546013</v>
      </c>
    </row>
    <row r="1124" spans="1:25" x14ac:dyDescent="0.25">
      <c r="A1124" s="1" t="s">
        <v>145</v>
      </c>
      <c r="B1124" s="1" t="s">
        <v>16</v>
      </c>
      <c r="C1124" s="1"/>
      <c r="D1124" s="1" t="s">
        <v>17</v>
      </c>
      <c r="E1124" s="1"/>
      <c r="F1124" s="1"/>
      <c r="G1124" s="1"/>
      <c r="H1124" s="1"/>
      <c r="I1124" s="1"/>
      <c r="J1124" s="1"/>
      <c r="K1124" s="1"/>
      <c r="L1124" s="1"/>
      <c r="M1124" s="1"/>
      <c r="N1124" s="1">
        <v>27.26469694411616</v>
      </c>
      <c r="O1124" s="1">
        <v>23.437229288415264</v>
      </c>
      <c r="P1124" s="1">
        <v>21.653680816765181</v>
      </c>
      <c r="Q1124" s="1">
        <v>21.501453175457478</v>
      </c>
      <c r="R1124" s="1">
        <v>22.178622797554837</v>
      </c>
      <c r="S1124" s="1">
        <v>20.524188631880939</v>
      </c>
      <c r="T1124" s="1">
        <v>19.849982275788722</v>
      </c>
      <c r="U1124" s="1">
        <v>21.334662631297846</v>
      </c>
      <c r="V1124" s="1">
        <v>17.255071125069279</v>
      </c>
      <c r="W1124" s="1">
        <v>16.713095017595851</v>
      </c>
      <c r="X1124" s="1">
        <v>18.888799854307045</v>
      </c>
      <c r="Y1124" s="1">
        <v>18.783435582822083</v>
      </c>
    </row>
    <row r="1125" spans="1:25" x14ac:dyDescent="0.25">
      <c r="A1125" s="1" t="s">
        <v>145</v>
      </c>
      <c r="B1125" s="1" t="s">
        <v>18</v>
      </c>
      <c r="C1125" s="1"/>
      <c r="D1125" s="1" t="s">
        <v>19</v>
      </c>
      <c r="E1125" s="1"/>
      <c r="F1125" s="1"/>
      <c r="G1125" s="1"/>
      <c r="H1125" s="1"/>
      <c r="I1125" s="1"/>
      <c r="J1125" s="1"/>
      <c r="K1125" s="1"/>
      <c r="L1125" s="1"/>
      <c r="M1125" s="1"/>
      <c r="N1125" s="1">
        <v>14.382058287795992</v>
      </c>
      <c r="O1125" s="1">
        <v>14.089722595625076</v>
      </c>
      <c r="P1125" s="1">
        <v>13.993056501021105</v>
      </c>
      <c r="Q1125" s="1">
        <v>13.221519530691086</v>
      </c>
      <c r="R1125" s="1">
        <v>12.768510938602681</v>
      </c>
      <c r="S1125" s="1">
        <v>14.400029700029702</v>
      </c>
      <c r="T1125" s="1">
        <v>13.19956992436601</v>
      </c>
      <c r="U1125" s="1">
        <v>12.687774202983331</v>
      </c>
      <c r="V1125" s="1">
        <v>11.487827632163482</v>
      </c>
      <c r="W1125" s="1">
        <v>13.963581488933603</v>
      </c>
      <c r="X1125" s="1">
        <v>12.565359004053271</v>
      </c>
      <c r="Y1125" s="1">
        <v>11.966392279307408</v>
      </c>
    </row>
    <row r="1126" spans="1:25" x14ac:dyDescent="0.25">
      <c r="A1126" s="1" t="s">
        <v>145</v>
      </c>
      <c r="B1126" s="1" t="s">
        <v>20</v>
      </c>
      <c r="C1126" s="1"/>
      <c r="D1126" s="1" t="s">
        <v>21</v>
      </c>
      <c r="E1126" s="1"/>
      <c r="F1126" s="1"/>
      <c r="G1126" s="1"/>
      <c r="H1126" s="1"/>
      <c r="I1126" s="1">
        <v>202.70000000000002</v>
      </c>
      <c r="J1126" s="1">
        <v>205.7</v>
      </c>
      <c r="K1126" s="1">
        <v>198.1</v>
      </c>
      <c r="L1126" s="1">
        <v>209.89999999999998</v>
      </c>
      <c r="M1126" s="1">
        <v>215.9</v>
      </c>
      <c r="N1126" s="1">
        <v>223.38205828779601</v>
      </c>
      <c r="O1126" s="1">
        <v>211.9897225956251</v>
      </c>
      <c r="P1126" s="1">
        <v>201.9930565010211</v>
      </c>
      <c r="Q1126" s="1">
        <v>193.6215195306911</v>
      </c>
      <c r="R1126" s="1">
        <v>190.06851093860269</v>
      </c>
      <c r="S1126" s="1">
        <v>187.20002970002969</v>
      </c>
      <c r="T1126" s="1">
        <v>181.499569924366</v>
      </c>
      <c r="U1126" s="1">
        <v>184.68777420298332</v>
      </c>
      <c r="V1126" s="1">
        <v>176.38782763216346</v>
      </c>
      <c r="W1126" s="1">
        <v>181.46358148893361</v>
      </c>
      <c r="X1126" s="1">
        <v>182.86535900405326</v>
      </c>
      <c r="Y1126" s="1">
        <v>175.66639227930742</v>
      </c>
    </row>
    <row r="1127" spans="1:25" x14ac:dyDescent="0.25">
      <c r="A1127" s="1" t="s">
        <v>146</v>
      </c>
      <c r="B1127" s="1" t="s">
        <v>4</v>
      </c>
      <c r="C1127" s="1"/>
      <c r="D1127" s="1" t="s">
        <v>5</v>
      </c>
      <c r="E1127" s="1"/>
      <c r="F1127" s="1"/>
      <c r="G1127" s="1"/>
      <c r="H1127" s="1"/>
      <c r="I1127" s="1"/>
      <c r="J1127" s="1"/>
      <c r="K1127" s="1"/>
      <c r="L1127" s="1"/>
      <c r="M1127" s="1"/>
      <c r="N1127" s="1">
        <v>35.6</v>
      </c>
      <c r="O1127" s="1">
        <v>31.7</v>
      </c>
      <c r="P1127" s="1">
        <v>30.8</v>
      </c>
      <c r="Q1127" s="1">
        <v>31.4</v>
      </c>
      <c r="R1127" s="1">
        <v>26.6</v>
      </c>
      <c r="S1127" s="1">
        <v>25.2</v>
      </c>
      <c r="T1127" s="1">
        <v>29.3</v>
      </c>
      <c r="U1127" s="1">
        <v>30.7</v>
      </c>
      <c r="V1127" s="1">
        <v>30.3</v>
      </c>
      <c r="W1127" s="1">
        <v>33.299999999999997</v>
      </c>
      <c r="X1127" s="1">
        <v>30</v>
      </c>
      <c r="Y1127" s="1">
        <v>29.5</v>
      </c>
    </row>
    <row r="1128" spans="1:25" x14ac:dyDescent="0.25">
      <c r="A1128" s="1" t="s">
        <v>146</v>
      </c>
      <c r="B1128" s="1" t="s">
        <v>6</v>
      </c>
      <c r="C1128" s="1"/>
      <c r="D1128" s="1" t="s">
        <v>7</v>
      </c>
      <c r="E1128" s="1"/>
      <c r="F1128" s="1"/>
      <c r="G1128" s="1"/>
      <c r="H1128" s="1"/>
      <c r="I1128" s="1"/>
      <c r="J1128" s="1"/>
      <c r="K1128" s="1"/>
      <c r="L1128" s="1"/>
      <c r="M1128" s="1"/>
      <c r="N1128" s="1">
        <v>53.61702127659575</v>
      </c>
      <c r="O1128" s="1">
        <v>57.407709024362347</v>
      </c>
      <c r="P1128" s="1">
        <v>49.170320211178698</v>
      </c>
      <c r="Q1128" s="1">
        <v>49.20469721390743</v>
      </c>
      <c r="R1128" s="1">
        <v>51.167608464357478</v>
      </c>
      <c r="S1128" s="1">
        <v>48.755117080708423</v>
      </c>
      <c r="T1128" s="1">
        <v>48.035787589498803</v>
      </c>
      <c r="U1128" s="1">
        <v>48.466352497643726</v>
      </c>
      <c r="V1128" s="1">
        <v>48.539404553415061</v>
      </c>
      <c r="W1128" s="1">
        <v>50.80074980703494</v>
      </c>
      <c r="X1128" s="1">
        <v>48.159326772534115</v>
      </c>
      <c r="Y1128" s="1">
        <v>51.363299737072744</v>
      </c>
    </row>
    <row r="1129" spans="1:25" x14ac:dyDescent="0.25">
      <c r="A1129" s="1" t="s">
        <v>146</v>
      </c>
      <c r="B1129" s="1" t="s">
        <v>8</v>
      </c>
      <c r="C1129" s="1"/>
      <c r="D1129" s="1" t="s">
        <v>9</v>
      </c>
      <c r="E1129" s="1"/>
      <c r="F1129" s="1"/>
      <c r="G1129" s="1"/>
      <c r="H1129" s="1"/>
      <c r="I1129" s="1"/>
      <c r="J1129" s="1"/>
      <c r="K1129" s="1"/>
      <c r="L1129" s="1"/>
      <c r="M1129" s="1"/>
      <c r="N1129" s="1">
        <v>39.871817044032305</v>
      </c>
      <c r="O1129" s="1">
        <v>40.087018185977357</v>
      </c>
      <c r="P1129" s="1">
        <v>36.823803511993574</v>
      </c>
      <c r="Q1129" s="1">
        <v>36.815795533041687</v>
      </c>
      <c r="R1129" s="1">
        <v>38.033124482799394</v>
      </c>
      <c r="S1129" s="1">
        <v>36.669891834066334</v>
      </c>
      <c r="T1129" s="1">
        <v>34.694009546539377</v>
      </c>
      <c r="U1129" s="1">
        <v>38.182280867106499</v>
      </c>
      <c r="V1129" s="1">
        <v>40.054115586690017</v>
      </c>
      <c r="W1129" s="1">
        <v>40.833300253611213</v>
      </c>
      <c r="X1129" s="1">
        <v>43.110870051442632</v>
      </c>
      <c r="Y1129" s="1">
        <v>50.113003943908851</v>
      </c>
    </row>
    <row r="1130" spans="1:25" x14ac:dyDescent="0.25">
      <c r="A1130" s="1" t="s">
        <v>146</v>
      </c>
      <c r="B1130" s="1" t="s">
        <v>10</v>
      </c>
      <c r="C1130" s="1"/>
      <c r="D1130" s="1" t="s">
        <v>11</v>
      </c>
      <c r="E1130" s="1"/>
      <c r="F1130" s="1"/>
      <c r="G1130" s="1"/>
      <c r="H1130" s="1"/>
      <c r="I1130" s="1"/>
      <c r="J1130" s="1"/>
      <c r="K1130" s="1"/>
      <c r="L1130" s="1"/>
      <c r="M1130" s="1"/>
      <c r="N1130" s="1">
        <v>17.111161679371943</v>
      </c>
      <c r="O1130" s="1">
        <v>18.405272789660295</v>
      </c>
      <c r="P1130" s="1">
        <v>15.105876276827727</v>
      </c>
      <c r="Q1130" s="1">
        <v>14.479507253050883</v>
      </c>
      <c r="R1130" s="1">
        <v>14.899267052843125</v>
      </c>
      <c r="S1130" s="1">
        <v>13.574991085225246</v>
      </c>
      <c r="T1130" s="1">
        <v>14.470202863961813</v>
      </c>
      <c r="U1130" s="1">
        <v>14.851366635249764</v>
      </c>
      <c r="V1130" s="1">
        <v>14.906479859894919</v>
      </c>
      <c r="W1130" s="1">
        <v>15.965949939353839</v>
      </c>
      <c r="X1130" s="1">
        <v>15.029803176023261</v>
      </c>
      <c r="Y1130" s="1">
        <v>17.423696319018401</v>
      </c>
    </row>
    <row r="1131" spans="1:25" x14ac:dyDescent="0.25">
      <c r="A1131" s="1" t="s">
        <v>146</v>
      </c>
      <c r="B1131" s="1" t="s">
        <v>12</v>
      </c>
      <c r="C1131" s="1"/>
      <c r="D1131" s="1" t="s">
        <v>13</v>
      </c>
      <c r="E1131" s="1"/>
      <c r="F1131" s="1"/>
      <c r="G1131" s="1"/>
      <c r="H1131" s="1"/>
      <c r="I1131" s="1"/>
      <c r="J1131" s="1"/>
      <c r="K1131" s="1"/>
      <c r="L1131" s="1"/>
      <c r="M1131" s="1"/>
      <c r="N1131" s="1">
        <v>25.990612865102147</v>
      </c>
      <c r="O1131" s="1">
        <v>24.867170849089035</v>
      </c>
      <c r="P1131" s="1">
        <v>23.111230521225149</v>
      </c>
      <c r="Q1131" s="1">
        <v>24.691173304628634</v>
      </c>
      <c r="R1131" s="1">
        <v>24.323444804027329</v>
      </c>
      <c r="S1131" s="1">
        <v>23.098870360408817</v>
      </c>
      <c r="T1131" s="1">
        <v>24.615473236440977</v>
      </c>
      <c r="U1131" s="1">
        <v>24.71148299804166</v>
      </c>
      <c r="V1131" s="1">
        <v>22.724625900609645</v>
      </c>
      <c r="W1131" s="1">
        <v>21.022115206519725</v>
      </c>
      <c r="X1131" s="1">
        <v>22.305026406847567</v>
      </c>
      <c r="Y1131" s="1">
        <v>23.691591483219053</v>
      </c>
    </row>
    <row r="1132" spans="1:25" x14ac:dyDescent="0.25">
      <c r="A1132" s="1" t="s">
        <v>146</v>
      </c>
      <c r="B1132" s="1" t="s">
        <v>14</v>
      </c>
      <c r="C1132" s="1"/>
      <c r="D1132" s="1" t="s">
        <v>15</v>
      </c>
      <c r="E1132" s="1"/>
      <c r="F1132" s="1"/>
      <c r="G1132" s="1"/>
      <c r="H1132" s="1"/>
      <c r="I1132" s="1"/>
      <c r="J1132" s="1"/>
      <c r="K1132" s="1"/>
      <c r="L1132" s="1"/>
      <c r="M1132" s="1"/>
      <c r="N1132" s="1">
        <v>17.223231470538582</v>
      </c>
      <c r="O1132" s="1">
        <v>17.169680302509455</v>
      </c>
      <c r="P1132" s="1">
        <v>15.943041375604517</v>
      </c>
      <c r="Q1132" s="1">
        <v>16.697308934337997</v>
      </c>
      <c r="R1132" s="1">
        <v>14.999280834232289</v>
      </c>
      <c r="S1132" s="1">
        <v>15.158633674018288</v>
      </c>
      <c r="T1132" s="1">
        <v>17.614232541651894</v>
      </c>
      <c r="U1132" s="1">
        <v>17.357931280042724</v>
      </c>
      <c r="V1132" s="1">
        <v>16.077073711435435</v>
      </c>
      <c r="W1132" s="1">
        <v>15.159992591220597</v>
      </c>
      <c r="X1132" s="1">
        <v>15.514769623019486</v>
      </c>
      <c r="Y1132" s="1">
        <v>16.540021652832912</v>
      </c>
    </row>
    <row r="1133" spans="1:25" x14ac:dyDescent="0.25">
      <c r="A1133" s="1" t="s">
        <v>146</v>
      </c>
      <c r="B1133" s="1" t="s">
        <v>16</v>
      </c>
      <c r="C1133" s="1"/>
      <c r="D1133" s="1" t="s">
        <v>17</v>
      </c>
      <c r="E1133" s="1"/>
      <c r="F1133" s="1"/>
      <c r="G1133" s="1"/>
      <c r="H1133" s="1"/>
      <c r="I1133" s="1"/>
      <c r="J1133" s="1"/>
      <c r="K1133" s="1"/>
      <c r="L1133" s="1"/>
      <c r="M1133" s="1"/>
      <c r="N1133" s="1">
        <v>22.68615566435928</v>
      </c>
      <c r="O1133" s="1">
        <v>20.163148848401516</v>
      </c>
      <c r="P1133" s="1">
        <v>18.445728103170339</v>
      </c>
      <c r="Q1133" s="1">
        <v>20.411517761033366</v>
      </c>
      <c r="R1133" s="1">
        <v>19.67727436174038</v>
      </c>
      <c r="S1133" s="1">
        <v>18.442495965572888</v>
      </c>
      <c r="T1133" s="1">
        <v>20.470294221907121</v>
      </c>
      <c r="U1133" s="1">
        <v>20.23058572191561</v>
      </c>
      <c r="V1133" s="1">
        <v>17.598300387954925</v>
      </c>
      <c r="W1133" s="1">
        <v>16.217892202259677</v>
      </c>
      <c r="X1133" s="1">
        <v>18.080203970132942</v>
      </c>
      <c r="Y1133" s="1">
        <v>19.368386863948032</v>
      </c>
    </row>
    <row r="1134" spans="1:25" x14ac:dyDescent="0.25">
      <c r="A1134" s="1" t="s">
        <v>146</v>
      </c>
      <c r="B1134" s="1" t="s">
        <v>18</v>
      </c>
      <c r="C1134" s="1"/>
      <c r="D1134" s="1" t="s">
        <v>19</v>
      </c>
      <c r="E1134" s="1"/>
      <c r="F1134" s="1"/>
      <c r="G1134" s="1"/>
      <c r="H1134" s="1"/>
      <c r="I1134" s="1"/>
      <c r="J1134" s="1"/>
      <c r="K1134" s="1"/>
      <c r="L1134" s="1"/>
      <c r="M1134" s="1"/>
      <c r="N1134" s="1">
        <v>16.605601092896176</v>
      </c>
      <c r="O1134" s="1">
        <v>17.913088109495295</v>
      </c>
      <c r="P1134" s="1">
        <v>18.190537780803268</v>
      </c>
      <c r="Q1134" s="1">
        <v>18.792802976105307</v>
      </c>
      <c r="R1134" s="1">
        <v>18.793902611150319</v>
      </c>
      <c r="S1134" s="1">
        <v>18.387971487971488</v>
      </c>
      <c r="T1134" s="1">
        <v>14.351238321222009</v>
      </c>
      <c r="U1134" s="1">
        <v>14.143112021058791</v>
      </c>
      <c r="V1134" s="1">
        <v>16.735895157707684</v>
      </c>
      <c r="W1134" s="1">
        <v>19.729548720896808</v>
      </c>
      <c r="X1134" s="1">
        <v>17.284452808338159</v>
      </c>
      <c r="Y1134" s="1">
        <v>19.188646040306558</v>
      </c>
    </row>
    <row r="1135" spans="1:25" x14ac:dyDescent="0.25">
      <c r="A1135" s="1" t="s">
        <v>146</v>
      </c>
      <c r="B1135" s="1" t="s">
        <v>20</v>
      </c>
      <c r="C1135" s="1"/>
      <c r="D1135" s="1" t="s">
        <v>21</v>
      </c>
      <c r="E1135" s="1"/>
      <c r="F1135" s="1"/>
      <c r="G1135" s="1"/>
      <c r="H1135" s="1"/>
      <c r="I1135" s="1">
        <v>218.3</v>
      </c>
      <c r="J1135" s="1">
        <v>229.9</v>
      </c>
      <c r="K1135" s="1">
        <v>218.5</v>
      </c>
      <c r="L1135" s="1">
        <v>217</v>
      </c>
      <c r="M1135" s="1">
        <v>224.3</v>
      </c>
      <c r="N1135" s="1">
        <v>228.70560109289619</v>
      </c>
      <c r="O1135" s="1">
        <v>227.71308810949529</v>
      </c>
      <c r="P1135" s="1">
        <v>207.59053778080323</v>
      </c>
      <c r="Q1135" s="1">
        <v>212.49280297610528</v>
      </c>
      <c r="R1135" s="1">
        <v>208.4939026111503</v>
      </c>
      <c r="S1135" s="1">
        <v>199.28797148797148</v>
      </c>
      <c r="T1135" s="1">
        <v>203.551238321222</v>
      </c>
      <c r="U1135" s="1">
        <v>208.64311202105878</v>
      </c>
      <c r="V1135" s="1">
        <v>206.93589515770773</v>
      </c>
      <c r="W1135" s="1">
        <v>213.02954872089677</v>
      </c>
      <c r="X1135" s="1">
        <v>209.48445280833815</v>
      </c>
      <c r="Y1135" s="1">
        <v>227.18864604030651</v>
      </c>
    </row>
    <row r="1136" spans="1:25" x14ac:dyDescent="0.25">
      <c r="A1136" s="1" t="s">
        <v>147</v>
      </c>
      <c r="B1136" s="1" t="s">
        <v>4</v>
      </c>
      <c r="C1136" s="1"/>
      <c r="D1136" s="1" t="s">
        <v>5</v>
      </c>
      <c r="E1136" s="1"/>
      <c r="F1136" s="1"/>
      <c r="G1136" s="1"/>
      <c r="H1136" s="1"/>
      <c r="I1136" s="1"/>
      <c r="J1136" s="1"/>
      <c r="K1136" s="1"/>
      <c r="L1136" s="1"/>
      <c r="M1136" s="1"/>
      <c r="N1136" s="1">
        <v>32.6</v>
      </c>
      <c r="O1136" s="1">
        <v>32.299999999999997</v>
      </c>
      <c r="P1136" s="1">
        <v>32.1</v>
      </c>
      <c r="Q1136" s="1">
        <v>27.3</v>
      </c>
      <c r="R1136" s="1">
        <v>27.7</v>
      </c>
      <c r="S1136" s="1">
        <v>29.3</v>
      </c>
      <c r="T1136" s="1">
        <v>34.1</v>
      </c>
      <c r="U1136" s="1">
        <v>34</v>
      </c>
      <c r="V1136" s="1">
        <v>30.2</v>
      </c>
      <c r="W1136" s="1">
        <v>31.3</v>
      </c>
      <c r="X1136" s="1">
        <v>32.9</v>
      </c>
      <c r="Y1136" s="1">
        <v>35.5</v>
      </c>
    </row>
    <row r="1137" spans="1:25" x14ac:dyDescent="0.25">
      <c r="A1137" s="1" t="s">
        <v>147</v>
      </c>
      <c r="B1137" s="1" t="s">
        <v>6</v>
      </c>
      <c r="C1137" s="1"/>
      <c r="D1137" s="1" t="s">
        <v>7</v>
      </c>
      <c r="E1137" s="1"/>
      <c r="F1137" s="1"/>
      <c r="G1137" s="1"/>
      <c r="H1137" s="1"/>
      <c r="I1137" s="1"/>
      <c r="J1137" s="1"/>
      <c r="K1137" s="1"/>
      <c r="L1137" s="1"/>
      <c r="M1137" s="1"/>
      <c r="N1137" s="1">
        <v>72.204255319148942</v>
      </c>
      <c r="O1137" s="1">
        <v>73.026421136909534</v>
      </c>
      <c r="P1137" s="1">
        <v>74.702238035119933</v>
      </c>
      <c r="Q1137" s="1">
        <v>74.952060787474082</v>
      </c>
      <c r="R1137" s="1">
        <v>71.192386806951177</v>
      </c>
      <c r="S1137" s="1">
        <v>75.902852727921072</v>
      </c>
      <c r="T1137" s="1">
        <v>80.646682577565642</v>
      </c>
      <c r="U1137" s="1">
        <v>86.409613572101776</v>
      </c>
      <c r="V1137" s="1">
        <v>80.563572679509619</v>
      </c>
      <c r="W1137" s="1">
        <v>77.902304553975071</v>
      </c>
      <c r="X1137" s="1">
        <v>75.569469917244461</v>
      </c>
      <c r="Y1137" s="1">
        <v>80.705521472392647</v>
      </c>
    </row>
    <row r="1138" spans="1:25" x14ac:dyDescent="0.25">
      <c r="A1138" s="1" t="s">
        <v>147</v>
      </c>
      <c r="B1138" s="1" t="s">
        <v>8</v>
      </c>
      <c r="C1138" s="1"/>
      <c r="D1138" s="1" t="s">
        <v>9</v>
      </c>
      <c r="E1138" s="1"/>
      <c r="F1138" s="1"/>
      <c r="G1138" s="1"/>
      <c r="H1138" s="1"/>
      <c r="I1138" s="1"/>
      <c r="J1138" s="1"/>
      <c r="K1138" s="1"/>
      <c r="L1138" s="1"/>
      <c r="M1138" s="1"/>
      <c r="N1138" s="1">
        <v>59.452713619296844</v>
      </c>
      <c r="O1138" s="1">
        <v>54.960848678943151</v>
      </c>
      <c r="P1138" s="1">
        <v>53.748089062320673</v>
      </c>
      <c r="Q1138" s="1">
        <v>57.791733824545261</v>
      </c>
      <c r="R1138" s="1">
        <v>58.677420498876941</v>
      </c>
      <c r="S1138" s="1">
        <v>61.863354332580528</v>
      </c>
      <c r="T1138" s="1">
        <v>64.359474940334124</v>
      </c>
      <c r="U1138" s="1">
        <v>71.612205466540999</v>
      </c>
      <c r="V1138" s="1">
        <v>69.295306479859903</v>
      </c>
      <c r="W1138" s="1">
        <v>67.014114014775629</v>
      </c>
      <c r="X1138" s="1">
        <v>63.546432565421597</v>
      </c>
      <c r="Y1138" s="1">
        <v>72.217177914110422</v>
      </c>
    </row>
    <row r="1139" spans="1:25" x14ac:dyDescent="0.25">
      <c r="A1139" s="1" t="s">
        <v>147</v>
      </c>
      <c r="B1139" s="1" t="s">
        <v>10</v>
      </c>
      <c r="C1139" s="1"/>
      <c r="D1139" s="1" t="s">
        <v>11</v>
      </c>
      <c r="E1139" s="1"/>
      <c r="F1139" s="1"/>
      <c r="G1139" s="1"/>
      <c r="H1139" s="1"/>
      <c r="I1139" s="1"/>
      <c r="J1139" s="1"/>
      <c r="K1139" s="1"/>
      <c r="L1139" s="1"/>
      <c r="M1139" s="1"/>
      <c r="N1139" s="1">
        <v>23.043031061554217</v>
      </c>
      <c r="O1139" s="1">
        <v>23.412730184147314</v>
      </c>
      <c r="P1139" s="1">
        <v>22.949672902559392</v>
      </c>
      <c r="Q1139" s="1">
        <v>22.056205387980654</v>
      </c>
      <c r="R1139" s="1">
        <v>20.73019269417189</v>
      </c>
      <c r="S1139" s="1">
        <v>21.133792939498395</v>
      </c>
      <c r="T1139" s="1">
        <v>24.293842482100242</v>
      </c>
      <c r="U1139" s="1">
        <v>26.478180961357211</v>
      </c>
      <c r="V1139" s="1">
        <v>24.741120840630469</v>
      </c>
      <c r="W1139" s="1">
        <v>24.483581431249309</v>
      </c>
      <c r="X1139" s="1">
        <v>23.584097517333927</v>
      </c>
      <c r="Y1139" s="1">
        <v>27.377300613496931</v>
      </c>
    </row>
    <row r="1140" spans="1:25" x14ac:dyDescent="0.25">
      <c r="A1140" s="1" t="s">
        <v>147</v>
      </c>
      <c r="B1140" s="1" t="s">
        <v>12</v>
      </c>
      <c r="C1140" s="1"/>
      <c r="D1140" s="1" t="s">
        <v>13</v>
      </c>
      <c r="E1140" s="1"/>
      <c r="F1140" s="1"/>
      <c r="G1140" s="1"/>
      <c r="H1140" s="1"/>
      <c r="I1140" s="1"/>
      <c r="J1140" s="1"/>
      <c r="K1140" s="1"/>
      <c r="L1140" s="1"/>
      <c r="M1140" s="1"/>
      <c r="N1140" s="1">
        <v>29.145770724295126</v>
      </c>
      <c r="O1140" s="1">
        <v>29.22492265383293</v>
      </c>
      <c r="P1140" s="1">
        <v>28.135411069317573</v>
      </c>
      <c r="Q1140" s="1">
        <v>27.767581628991749</v>
      </c>
      <c r="R1140" s="1">
        <v>27.662765192376838</v>
      </c>
      <c r="S1140" s="1">
        <v>26.76535771920387</v>
      </c>
      <c r="T1140" s="1">
        <v>26.774725274725274</v>
      </c>
      <c r="U1140" s="1">
        <v>25.504789033291793</v>
      </c>
      <c r="V1140" s="1">
        <v>26.189728431553668</v>
      </c>
      <c r="W1140" s="1">
        <v>28.564400814965737</v>
      </c>
      <c r="X1140" s="1">
        <v>25.776470588235291</v>
      </c>
      <c r="Y1140" s="1">
        <v>23.135077589317937</v>
      </c>
    </row>
    <row r="1141" spans="1:25" x14ac:dyDescent="0.25">
      <c r="A1141" s="1" t="s">
        <v>147</v>
      </c>
      <c r="B1141" s="1" t="s">
        <v>14</v>
      </c>
      <c r="C1141" s="1"/>
      <c r="D1141" s="1" t="s">
        <v>15</v>
      </c>
      <c r="E1141" s="1"/>
      <c r="F1141" s="1"/>
      <c r="G1141" s="1"/>
      <c r="H1141" s="1"/>
      <c r="I1141" s="1"/>
      <c r="J1141" s="1"/>
      <c r="K1141" s="1"/>
      <c r="L1141" s="1"/>
      <c r="M1141" s="1"/>
      <c r="N1141" s="1">
        <v>19.314063819010642</v>
      </c>
      <c r="O1141" s="1">
        <v>20.178514953592298</v>
      </c>
      <c r="P1141" s="1">
        <v>19.408919935518544</v>
      </c>
      <c r="Q1141" s="1">
        <v>18.777717976318623</v>
      </c>
      <c r="R1141" s="1">
        <v>17.058504135203162</v>
      </c>
      <c r="S1141" s="1">
        <v>17.56476600322754</v>
      </c>
      <c r="T1141" s="1">
        <v>19.159340659340657</v>
      </c>
      <c r="U1141" s="1">
        <v>17.91516823927363</v>
      </c>
      <c r="V1141" s="1">
        <v>18.528542397930909</v>
      </c>
      <c r="W1141" s="1">
        <v>20.599073902574553</v>
      </c>
      <c r="X1141" s="1">
        <v>17.929411764705883</v>
      </c>
      <c r="Y1141" s="1">
        <v>16.151497654276437</v>
      </c>
    </row>
    <row r="1142" spans="1:25" x14ac:dyDescent="0.25">
      <c r="A1142" s="1" t="s">
        <v>147</v>
      </c>
      <c r="B1142" s="1" t="s">
        <v>16</v>
      </c>
      <c r="C1142" s="1"/>
      <c r="D1142" s="1" t="s">
        <v>17</v>
      </c>
      <c r="E1142" s="1"/>
      <c r="F1142" s="1"/>
      <c r="G1142" s="1"/>
      <c r="H1142" s="1"/>
      <c r="I1142" s="1"/>
      <c r="J1142" s="1"/>
      <c r="K1142" s="1"/>
      <c r="L1142" s="1"/>
      <c r="M1142" s="1"/>
      <c r="N1142" s="1">
        <v>25.440165456694245</v>
      </c>
      <c r="O1142" s="1">
        <v>23.696562392574769</v>
      </c>
      <c r="P1142" s="1">
        <v>22.45566899516389</v>
      </c>
      <c r="Q1142" s="1">
        <v>22.954700394689628</v>
      </c>
      <c r="R1142" s="1">
        <v>22.378730672419991</v>
      </c>
      <c r="S1142" s="1">
        <v>21.369876277568586</v>
      </c>
      <c r="T1142" s="1">
        <v>22.265934065934065</v>
      </c>
      <c r="U1142" s="1">
        <v>20.880042727434571</v>
      </c>
      <c r="V1142" s="1">
        <v>20.281729170515426</v>
      </c>
      <c r="W1142" s="1">
        <v>22.036525282459714</v>
      </c>
      <c r="X1142" s="1">
        <v>20.89411764705882</v>
      </c>
      <c r="Y1142" s="1">
        <v>18.913424756405629</v>
      </c>
    </row>
    <row r="1143" spans="1:25" x14ac:dyDescent="0.25">
      <c r="A1143" s="1" t="s">
        <v>147</v>
      </c>
      <c r="B1143" s="1" t="s">
        <v>18</v>
      </c>
      <c r="C1143" s="1"/>
      <c r="D1143" s="1" t="s">
        <v>19</v>
      </c>
      <c r="E1143" s="1"/>
      <c r="F1143" s="1"/>
      <c r="G1143" s="1"/>
      <c r="H1143" s="1"/>
      <c r="I1143" s="1"/>
      <c r="J1143" s="1"/>
      <c r="K1143" s="1"/>
      <c r="L1143" s="1"/>
      <c r="M1143" s="1"/>
      <c r="N1143" s="1">
        <v>16.874681238615665</v>
      </c>
      <c r="O1143" s="1">
        <v>15.621055847488694</v>
      </c>
      <c r="P1143" s="1">
        <v>16.521783526208306</v>
      </c>
      <c r="Q1143" s="1">
        <v>18.795449992845899</v>
      </c>
      <c r="R1143" s="1">
        <v>18.006125617501766</v>
      </c>
      <c r="S1143" s="1">
        <v>16.649480249480249</v>
      </c>
      <c r="T1143" s="1">
        <v>17.841049977754711</v>
      </c>
      <c r="U1143" s="1">
        <v>19.97850248610705</v>
      </c>
      <c r="V1143" s="1">
        <v>19.532918702798757</v>
      </c>
      <c r="W1143" s="1">
        <v>18.363524001149756</v>
      </c>
      <c r="X1143" s="1">
        <v>18.622032426172552</v>
      </c>
      <c r="Y1143" s="1">
        <v>18.103831961396537</v>
      </c>
    </row>
    <row r="1144" spans="1:25" x14ac:dyDescent="0.25">
      <c r="A1144" s="1" t="s">
        <v>147</v>
      </c>
      <c r="B1144" s="1" t="s">
        <v>20</v>
      </c>
      <c r="C1144" s="1"/>
      <c r="D1144" s="1" t="s">
        <v>21</v>
      </c>
      <c r="E1144" s="1"/>
      <c r="F1144" s="1"/>
      <c r="G1144" s="1"/>
      <c r="H1144" s="1"/>
      <c r="I1144" s="1">
        <v>247.3</v>
      </c>
      <c r="J1144" s="1">
        <v>252</v>
      </c>
      <c r="K1144" s="1">
        <v>266.5</v>
      </c>
      <c r="L1144" s="1">
        <v>270.7</v>
      </c>
      <c r="M1144" s="1">
        <v>272.5</v>
      </c>
      <c r="N1144" s="1">
        <v>278.07468123861571</v>
      </c>
      <c r="O1144" s="1">
        <v>272.42105584748867</v>
      </c>
      <c r="P1144" s="1">
        <v>270.02178352620831</v>
      </c>
      <c r="Q1144" s="1">
        <v>270.3954499928459</v>
      </c>
      <c r="R1144" s="1">
        <v>263.40612561750174</v>
      </c>
      <c r="S1144" s="1">
        <v>270.54948024948021</v>
      </c>
      <c r="T1144" s="1">
        <v>289.44104997775474</v>
      </c>
      <c r="U1144" s="1">
        <v>302.77850248610702</v>
      </c>
      <c r="V1144" s="1">
        <v>289.33291870279879</v>
      </c>
      <c r="W1144" s="1">
        <v>290.26352400114979</v>
      </c>
      <c r="X1144" s="1">
        <v>278.82203242617254</v>
      </c>
      <c r="Y1144" s="1">
        <v>292.10383196139651</v>
      </c>
    </row>
    <row r="1145" spans="1:25" x14ac:dyDescent="0.25">
      <c r="A1145" s="1" t="s">
        <v>148</v>
      </c>
      <c r="B1145" s="1" t="s">
        <v>4</v>
      </c>
      <c r="C1145" s="1"/>
      <c r="D1145" s="1" t="s">
        <v>5</v>
      </c>
      <c r="E1145" s="1"/>
      <c r="F1145" s="1"/>
      <c r="G1145" s="1"/>
      <c r="H1145" s="1"/>
      <c r="I1145" s="1"/>
      <c r="J1145" s="1"/>
      <c r="K1145" s="1"/>
      <c r="L1145" s="1"/>
      <c r="M1145" s="1"/>
      <c r="N1145" s="1">
        <v>36.799999999999997</v>
      </c>
      <c r="O1145" s="1">
        <v>32</v>
      </c>
      <c r="P1145" s="1">
        <v>28.3</v>
      </c>
      <c r="Q1145" s="1">
        <v>28.9</v>
      </c>
      <c r="R1145" s="1">
        <v>31.1</v>
      </c>
      <c r="S1145" s="1">
        <v>28.4</v>
      </c>
      <c r="T1145" s="1">
        <v>28.1</v>
      </c>
      <c r="U1145" s="1">
        <v>28.5</v>
      </c>
      <c r="V1145" s="1">
        <v>33.200000000000003</v>
      </c>
      <c r="W1145" s="1">
        <v>33.200000000000003</v>
      </c>
      <c r="X1145" s="1">
        <v>30.8</v>
      </c>
      <c r="Y1145" s="1">
        <v>35.299999999999997</v>
      </c>
    </row>
    <row r="1146" spans="1:25" x14ac:dyDescent="0.25">
      <c r="A1146" s="1" t="s">
        <v>148</v>
      </c>
      <c r="B1146" s="1" t="s">
        <v>6</v>
      </c>
      <c r="C1146" s="1"/>
      <c r="D1146" s="1" t="s">
        <v>7</v>
      </c>
      <c r="E1146" s="1"/>
      <c r="F1146" s="1"/>
      <c r="G1146" s="1"/>
      <c r="H1146" s="1"/>
      <c r="I1146" s="1"/>
      <c r="J1146" s="1"/>
      <c r="K1146" s="1"/>
      <c r="L1146" s="1"/>
      <c r="M1146" s="1"/>
      <c r="N1146" s="1">
        <v>74.706382978723411</v>
      </c>
      <c r="O1146" s="1">
        <v>72.370673681802586</v>
      </c>
      <c r="P1146" s="1">
        <v>79.344404912200162</v>
      </c>
      <c r="Q1146" s="1">
        <v>77.613446926087946</v>
      </c>
      <c r="R1146" s="1">
        <v>72.973732119635883</v>
      </c>
      <c r="S1146" s="1">
        <v>72.455521217163906</v>
      </c>
      <c r="T1146" s="1">
        <v>71.65894988066826</v>
      </c>
      <c r="U1146" s="1">
        <v>74.022431668237502</v>
      </c>
      <c r="V1146" s="1">
        <v>71.388441330998248</v>
      </c>
      <c r="W1146" s="1">
        <v>72.916087771529376</v>
      </c>
      <c r="X1146" s="1">
        <v>75.274737195258339</v>
      </c>
      <c r="Y1146" s="1">
        <v>75.459662576687123</v>
      </c>
    </row>
    <row r="1147" spans="1:25" x14ac:dyDescent="0.25">
      <c r="A1147" s="1" t="s">
        <v>148</v>
      </c>
      <c r="B1147" s="1" t="s">
        <v>8</v>
      </c>
      <c r="C1147" s="1"/>
      <c r="D1147" s="1" t="s">
        <v>9</v>
      </c>
      <c r="E1147" s="1"/>
      <c r="F1147" s="1"/>
      <c r="G1147" s="1"/>
      <c r="H1147" s="1"/>
      <c r="I1147" s="1"/>
      <c r="J1147" s="1"/>
      <c r="K1147" s="1"/>
      <c r="L1147" s="1"/>
      <c r="M1147" s="1"/>
      <c r="N1147" s="1">
        <v>48.952065081351691</v>
      </c>
      <c r="O1147" s="1">
        <v>50.026832894887349</v>
      </c>
      <c r="P1147" s="1">
        <v>53.079777344198327</v>
      </c>
      <c r="Q1147" s="1">
        <v>51.947179369099722</v>
      </c>
      <c r="R1147" s="1">
        <v>52.477373211963595</v>
      </c>
      <c r="S1147" s="1">
        <v>53.070533697848575</v>
      </c>
      <c r="T1147" s="1">
        <v>52.754653937947495</v>
      </c>
      <c r="U1147" s="1">
        <v>59.395146088595666</v>
      </c>
      <c r="V1147" s="1">
        <v>59.288126094570927</v>
      </c>
      <c r="W1147" s="1">
        <v>64.267427500275673</v>
      </c>
      <c r="X1147" s="1">
        <v>66.033146946991721</v>
      </c>
      <c r="Y1147" s="1">
        <v>60.842561349693256</v>
      </c>
    </row>
    <row r="1148" spans="1:25" x14ac:dyDescent="0.25">
      <c r="A1148" s="1" t="s">
        <v>148</v>
      </c>
      <c r="B1148" s="1" t="s">
        <v>10</v>
      </c>
      <c r="C1148" s="1"/>
      <c r="D1148" s="1" t="s">
        <v>11</v>
      </c>
      <c r="E1148" s="1"/>
      <c r="F1148" s="1"/>
      <c r="G1148" s="1"/>
      <c r="H1148" s="1"/>
      <c r="I1148" s="1"/>
      <c r="J1148" s="1"/>
      <c r="K1148" s="1"/>
      <c r="L1148" s="1"/>
      <c r="M1148" s="1"/>
      <c r="N1148" s="1">
        <v>23.841551939924909</v>
      </c>
      <c r="O1148" s="1">
        <v>23.202493423310074</v>
      </c>
      <c r="P1148" s="1">
        <v>24.375817743601516</v>
      </c>
      <c r="Q1148" s="1">
        <v>22.839373704812338</v>
      </c>
      <c r="R1148" s="1">
        <v>21.248894668400521</v>
      </c>
      <c r="S1148" s="1">
        <v>20.173945084987519</v>
      </c>
      <c r="T1148" s="1">
        <v>21.586396181384249</v>
      </c>
      <c r="U1148" s="1">
        <v>22.682422243166823</v>
      </c>
      <c r="V1148" s="1">
        <v>21.923432574430819</v>
      </c>
      <c r="W1148" s="1">
        <v>22.916484728194945</v>
      </c>
      <c r="X1148" s="1">
        <v>23.492115857749944</v>
      </c>
      <c r="Y1148" s="1">
        <v>25.597776073619631</v>
      </c>
    </row>
    <row r="1149" spans="1:25" x14ac:dyDescent="0.25">
      <c r="A1149" s="1" t="s">
        <v>148</v>
      </c>
      <c r="B1149" s="1" t="s">
        <v>12</v>
      </c>
      <c r="C1149" s="1"/>
      <c r="D1149" s="1" t="s">
        <v>13</v>
      </c>
      <c r="E1149" s="1"/>
      <c r="F1149" s="1"/>
      <c r="G1149" s="1"/>
      <c r="H1149" s="1"/>
      <c r="I1149" s="1"/>
      <c r="J1149" s="1"/>
      <c r="K1149" s="1"/>
      <c r="L1149" s="1"/>
      <c r="M1149" s="1"/>
      <c r="N1149" s="1">
        <v>29.816241769373629</v>
      </c>
      <c r="O1149" s="1">
        <v>30.984015125472673</v>
      </c>
      <c r="P1149" s="1">
        <v>29.702955400322413</v>
      </c>
      <c r="Q1149" s="1">
        <v>29.165949049156801</v>
      </c>
      <c r="R1149" s="1">
        <v>30.218788205681406</v>
      </c>
      <c r="S1149" s="1">
        <v>32.83543123543123</v>
      </c>
      <c r="T1149" s="1">
        <v>30.504342431761785</v>
      </c>
      <c r="U1149" s="1">
        <v>29.03500089015489</v>
      </c>
      <c r="V1149" s="1">
        <v>31.588841677443195</v>
      </c>
      <c r="W1149" s="1">
        <v>32.175069457306911</v>
      </c>
      <c r="X1149" s="1">
        <v>30.923784374430888</v>
      </c>
      <c r="Y1149" s="1">
        <v>32.476560808372426</v>
      </c>
    </row>
    <row r="1150" spans="1:25" x14ac:dyDescent="0.25">
      <c r="A1150" s="1" t="s">
        <v>148</v>
      </c>
      <c r="B1150" s="1" t="s">
        <v>14</v>
      </c>
      <c r="C1150" s="1"/>
      <c r="D1150" s="1" t="s">
        <v>15</v>
      </c>
      <c r="E1150" s="1"/>
      <c r="F1150" s="1"/>
      <c r="G1150" s="1"/>
      <c r="H1150" s="1"/>
      <c r="I1150" s="1"/>
      <c r="J1150" s="1"/>
      <c r="K1150" s="1"/>
      <c r="L1150" s="1"/>
      <c r="M1150" s="1"/>
      <c r="N1150" s="1">
        <v>19.758365693060952</v>
      </c>
      <c r="O1150" s="1">
        <v>21.393090409075285</v>
      </c>
      <c r="P1150" s="1">
        <v>20.49027404621172</v>
      </c>
      <c r="Q1150" s="1">
        <v>19.723358449946179</v>
      </c>
      <c r="R1150" s="1">
        <v>18.634699748291979</v>
      </c>
      <c r="S1150" s="1">
        <v>21.548251748251744</v>
      </c>
      <c r="T1150" s="1">
        <v>21.828163771712159</v>
      </c>
      <c r="U1150" s="1">
        <v>20.394872707851164</v>
      </c>
      <c r="V1150" s="1">
        <v>22.348272676888978</v>
      </c>
      <c r="W1150" s="1">
        <v>23.202889423967402</v>
      </c>
      <c r="X1150" s="1">
        <v>21.509743216171916</v>
      </c>
      <c r="Y1150" s="1">
        <v>22.673150487188742</v>
      </c>
    </row>
    <row r="1151" spans="1:25" x14ac:dyDescent="0.25">
      <c r="A1151" s="1" t="s">
        <v>148</v>
      </c>
      <c r="B1151" s="1" t="s">
        <v>16</v>
      </c>
      <c r="C1151" s="1"/>
      <c r="D1151" s="1" t="s">
        <v>17</v>
      </c>
      <c r="E1151" s="1"/>
      <c r="F1151" s="1"/>
      <c r="G1151" s="1"/>
      <c r="H1151" s="1"/>
      <c r="I1151" s="1"/>
      <c r="J1151" s="1"/>
      <c r="K1151" s="1"/>
      <c r="L1151" s="1"/>
      <c r="M1151" s="1"/>
      <c r="N1151" s="1">
        <v>26.025392537565423</v>
      </c>
      <c r="O1151" s="1">
        <v>25.122894465452049</v>
      </c>
      <c r="P1151" s="1">
        <v>23.70677055346588</v>
      </c>
      <c r="Q1151" s="1">
        <v>24.11069250089702</v>
      </c>
      <c r="R1151" s="1">
        <v>24.446512046026609</v>
      </c>
      <c r="S1151" s="1">
        <v>26.216317016317014</v>
      </c>
      <c r="T1151" s="1">
        <v>25.367493796526052</v>
      </c>
      <c r="U1151" s="1">
        <v>23.770126401993945</v>
      </c>
      <c r="V1151" s="1">
        <v>24.462885645667839</v>
      </c>
      <c r="W1151" s="1">
        <v>24.822041118725689</v>
      </c>
      <c r="X1151" s="1">
        <v>25.066472409397193</v>
      </c>
      <c r="Y1151" s="1">
        <v>26.550288704438827</v>
      </c>
    </row>
    <row r="1152" spans="1:25" x14ac:dyDescent="0.25">
      <c r="A1152" s="1" t="s">
        <v>148</v>
      </c>
      <c r="B1152" s="1" t="s">
        <v>18</v>
      </c>
      <c r="C1152" s="1"/>
      <c r="D1152" s="1" t="s">
        <v>19</v>
      </c>
      <c r="E1152" s="1"/>
      <c r="F1152" s="1"/>
      <c r="G1152" s="1"/>
      <c r="H1152" s="1"/>
      <c r="I1152" s="1"/>
      <c r="J1152" s="1"/>
      <c r="K1152" s="1"/>
      <c r="L1152" s="1"/>
      <c r="M1152" s="1"/>
      <c r="N1152" s="1">
        <v>19.979963570127502</v>
      </c>
      <c r="O1152" s="1">
        <v>19.444152511303923</v>
      </c>
      <c r="P1152" s="1">
        <v>19.352620830496939</v>
      </c>
      <c r="Q1152" s="1">
        <v>20.066003720131633</v>
      </c>
      <c r="R1152" s="1">
        <v>19.914805928016939</v>
      </c>
      <c r="S1152" s="1">
        <v>18.738758538758539</v>
      </c>
      <c r="T1152" s="1">
        <v>18.29946611300608</v>
      </c>
      <c r="U1152" s="1">
        <v>22.247031295700499</v>
      </c>
      <c r="V1152" s="1">
        <v>23.656241670368725</v>
      </c>
      <c r="W1152" s="1">
        <v>22.026415636677207</v>
      </c>
      <c r="X1152" s="1">
        <v>22.067544875506659</v>
      </c>
      <c r="Y1152" s="1">
        <v>21.778938404768663</v>
      </c>
    </row>
    <row r="1153" spans="1:25" x14ac:dyDescent="0.25">
      <c r="A1153" s="1" t="s">
        <v>148</v>
      </c>
      <c r="B1153" s="1" t="s">
        <v>20</v>
      </c>
      <c r="C1153" s="1"/>
      <c r="D1153" s="1" t="s">
        <v>21</v>
      </c>
      <c r="E1153" s="1"/>
      <c r="F1153" s="1"/>
      <c r="G1153" s="1"/>
      <c r="H1153" s="1"/>
      <c r="I1153" s="1">
        <v>270.5</v>
      </c>
      <c r="J1153" s="1">
        <v>271.39999999999998</v>
      </c>
      <c r="K1153" s="1">
        <v>269.89999999999998</v>
      </c>
      <c r="L1153" s="1">
        <v>281.60000000000002</v>
      </c>
      <c r="M1153" s="1">
        <v>274.60000000000002</v>
      </c>
      <c r="N1153" s="1">
        <v>279.87996357012753</v>
      </c>
      <c r="O1153" s="1">
        <v>274.54415251130393</v>
      </c>
      <c r="P1153" s="1">
        <v>278.35262083049696</v>
      </c>
      <c r="Q1153" s="1">
        <v>274.36600372013163</v>
      </c>
      <c r="R1153" s="1">
        <v>271.01480592801693</v>
      </c>
      <c r="S1153" s="1">
        <v>273.43875853875852</v>
      </c>
      <c r="T1153" s="1">
        <v>270.09946611300609</v>
      </c>
      <c r="U1153" s="1">
        <v>280.04703129570049</v>
      </c>
      <c r="V1153" s="1">
        <v>287.85624167036872</v>
      </c>
      <c r="W1153" s="1">
        <v>295.5264156366772</v>
      </c>
      <c r="X1153" s="1">
        <v>295.16754487550668</v>
      </c>
      <c r="Y1153" s="1">
        <v>300.67893840476864</v>
      </c>
    </row>
    <row r="1154" spans="1:25" x14ac:dyDescent="0.25">
      <c r="A1154" s="1" t="s">
        <v>149</v>
      </c>
      <c r="B1154" s="1" t="s">
        <v>4</v>
      </c>
      <c r="C1154" s="1"/>
      <c r="D1154" s="1" t="s">
        <v>5</v>
      </c>
      <c r="E1154" s="1"/>
      <c r="F1154" s="1"/>
      <c r="G1154" s="1"/>
      <c r="H1154" s="1"/>
      <c r="I1154" s="1"/>
      <c r="J1154" s="1"/>
      <c r="K1154" s="1"/>
      <c r="L1154" s="1"/>
      <c r="M1154" s="1"/>
      <c r="N1154" s="1">
        <v>30.2</v>
      </c>
      <c r="O1154" s="1">
        <v>32.6</v>
      </c>
      <c r="P1154" s="1">
        <v>31.9</v>
      </c>
      <c r="Q1154" s="1">
        <v>28.6</v>
      </c>
      <c r="R1154" s="1">
        <v>23.7</v>
      </c>
      <c r="S1154" s="1">
        <v>25.7</v>
      </c>
      <c r="T1154" s="1">
        <v>24.6</v>
      </c>
      <c r="U1154" s="1">
        <v>21.9</v>
      </c>
      <c r="V1154" s="1">
        <v>22.4</v>
      </c>
      <c r="W1154" s="1">
        <v>25.1</v>
      </c>
      <c r="X1154" s="1">
        <v>25</v>
      </c>
      <c r="Y1154" s="1">
        <v>25.4</v>
      </c>
    </row>
    <row r="1155" spans="1:25" x14ac:dyDescent="0.25">
      <c r="A1155" s="1" t="s">
        <v>149</v>
      </c>
      <c r="B1155" s="1" t="s">
        <v>6</v>
      </c>
      <c r="C1155" s="1"/>
      <c r="D1155" s="1" t="s">
        <v>7</v>
      </c>
      <c r="E1155" s="1"/>
      <c r="F1155" s="1"/>
      <c r="G1155" s="1"/>
      <c r="H1155" s="1"/>
      <c r="I1155" s="1"/>
      <c r="J1155" s="1"/>
      <c r="K1155" s="1"/>
      <c r="L1155" s="1"/>
      <c r="M1155" s="1"/>
      <c r="N1155" s="1">
        <v>174.19574468085108</v>
      </c>
      <c r="O1155" s="1">
        <v>172.64042090815511</v>
      </c>
      <c r="P1155" s="1">
        <v>184.95370136577529</v>
      </c>
      <c r="Q1155" s="1">
        <v>191.43412387750399</v>
      </c>
      <c r="R1155" s="1">
        <v>185.50561532095989</v>
      </c>
      <c r="S1155" s="1">
        <v>185.72498514204207</v>
      </c>
      <c r="T1155" s="1">
        <v>176.83971360381861</v>
      </c>
      <c r="U1155" s="1">
        <v>170.0531573986805</v>
      </c>
      <c r="V1155" s="1">
        <v>171.42697022767075</v>
      </c>
      <c r="W1155" s="1">
        <v>184.5486823244018</v>
      </c>
      <c r="X1155" s="1">
        <v>189.74892641467233</v>
      </c>
      <c r="Y1155" s="1">
        <v>187.87092462751971</v>
      </c>
    </row>
    <row r="1156" spans="1:25" x14ac:dyDescent="0.25">
      <c r="A1156" s="1" t="s">
        <v>149</v>
      </c>
      <c r="B1156" s="1" t="s">
        <v>8</v>
      </c>
      <c r="C1156" s="1"/>
      <c r="D1156" s="1" t="s">
        <v>9</v>
      </c>
      <c r="E1156" s="1"/>
      <c r="F1156" s="1"/>
      <c r="G1156" s="1"/>
      <c r="H1156" s="1"/>
      <c r="I1156" s="1"/>
      <c r="J1156" s="1"/>
      <c r="K1156" s="1"/>
      <c r="L1156" s="1"/>
      <c r="M1156" s="1"/>
      <c r="N1156" s="1">
        <v>219.61199226305607</v>
      </c>
      <c r="O1156" s="1">
        <v>222.90997369324032</v>
      </c>
      <c r="P1156" s="1">
        <v>225.82568575691496</v>
      </c>
      <c r="Q1156" s="1">
        <v>213.83239696062637</v>
      </c>
      <c r="R1156" s="1">
        <v>217.97783425936876</v>
      </c>
      <c r="S1156" s="1">
        <v>233.16321169618448</v>
      </c>
      <c r="T1156" s="1">
        <v>245.28945107398567</v>
      </c>
      <c r="U1156" s="1">
        <v>269.83807728557963</v>
      </c>
      <c r="V1156" s="1">
        <v>273.62770577933452</v>
      </c>
      <c r="W1156" s="1">
        <v>286.65030323078622</v>
      </c>
      <c r="X1156" s="1">
        <v>301.53328114515773</v>
      </c>
      <c r="Y1156" s="1">
        <v>308.8986305872042</v>
      </c>
    </row>
    <row r="1157" spans="1:25" x14ac:dyDescent="0.25">
      <c r="A1157" s="1" t="s">
        <v>149</v>
      </c>
      <c r="B1157" s="1" t="s">
        <v>10</v>
      </c>
      <c r="C1157" s="1"/>
      <c r="D1157" s="1" t="s">
        <v>11</v>
      </c>
      <c r="E1157" s="1"/>
      <c r="F1157" s="1"/>
      <c r="G1157" s="1"/>
      <c r="H1157" s="1"/>
      <c r="I1157" s="1"/>
      <c r="J1157" s="1"/>
      <c r="K1157" s="1"/>
      <c r="L1157" s="1"/>
      <c r="M1157" s="1"/>
      <c r="N1157" s="1">
        <v>55.59226305609284</v>
      </c>
      <c r="O1157" s="1">
        <v>55.349605398604595</v>
      </c>
      <c r="P1157" s="1">
        <v>56.820612877309763</v>
      </c>
      <c r="Q1157" s="1">
        <v>56.333479161869668</v>
      </c>
      <c r="R1157" s="1">
        <v>54.016550419671354</v>
      </c>
      <c r="S1157" s="1">
        <v>51.711803161773439</v>
      </c>
      <c r="T1157" s="1">
        <v>53.270835322195701</v>
      </c>
      <c r="U1157" s="1">
        <v>52.108765315739873</v>
      </c>
      <c r="V1157" s="1">
        <v>52.645323992994747</v>
      </c>
      <c r="W1157" s="1">
        <v>58.001014444811993</v>
      </c>
      <c r="X1157" s="1">
        <v>59.21779244016998</v>
      </c>
      <c r="Y1157" s="1">
        <v>63.730444785276063</v>
      </c>
    </row>
    <row r="1158" spans="1:25" x14ac:dyDescent="0.25">
      <c r="A1158" s="1" t="s">
        <v>149</v>
      </c>
      <c r="B1158" s="1" t="s">
        <v>12</v>
      </c>
      <c r="C1158" s="1"/>
      <c r="D1158" s="1" t="s">
        <v>13</v>
      </c>
      <c r="E1158" s="1"/>
      <c r="F1158" s="1"/>
      <c r="G1158" s="1"/>
      <c r="H1158" s="1"/>
      <c r="I1158" s="1"/>
      <c r="J1158" s="1"/>
      <c r="K1158" s="1"/>
      <c r="L1158" s="1"/>
      <c r="M1158" s="1"/>
      <c r="N1158" s="1">
        <v>73.791254431875743</v>
      </c>
      <c r="O1158" s="1">
        <v>76.200687521485051</v>
      </c>
      <c r="P1158" s="1">
        <v>75.362708221386356</v>
      </c>
      <c r="Q1158" s="1">
        <v>75.511840688912812</v>
      </c>
      <c r="R1158" s="1">
        <v>77.422761596548</v>
      </c>
      <c r="S1158" s="1">
        <v>73.370485924332058</v>
      </c>
      <c r="T1158" s="1">
        <v>71.373094647288198</v>
      </c>
      <c r="U1158" s="1">
        <v>75.324408047000176</v>
      </c>
      <c r="V1158" s="1">
        <v>75.063790873822285</v>
      </c>
      <c r="W1158" s="1">
        <v>71.451120577884794</v>
      </c>
      <c r="X1158" s="1">
        <v>73.219541067200865</v>
      </c>
      <c r="Y1158" s="1">
        <v>71.233778419343196</v>
      </c>
    </row>
    <row r="1159" spans="1:25" x14ac:dyDescent="0.25">
      <c r="A1159" s="1" t="s">
        <v>149</v>
      </c>
      <c r="B1159" s="1" t="s">
        <v>14</v>
      </c>
      <c r="C1159" s="1"/>
      <c r="D1159" s="1" t="s">
        <v>15</v>
      </c>
      <c r="E1159" s="1"/>
      <c r="F1159" s="1"/>
      <c r="G1159" s="1"/>
      <c r="H1159" s="1"/>
      <c r="I1159" s="1"/>
      <c r="J1159" s="1"/>
      <c r="K1159" s="1"/>
      <c r="L1159" s="1"/>
      <c r="M1159" s="1"/>
      <c r="N1159" s="1">
        <v>48.899341549890266</v>
      </c>
      <c r="O1159" s="1">
        <v>52.613200412512889</v>
      </c>
      <c r="P1159" s="1">
        <v>51.988178398710382</v>
      </c>
      <c r="Q1159" s="1">
        <v>51.064585575888053</v>
      </c>
      <c r="R1159" s="1">
        <v>47.74347357065804</v>
      </c>
      <c r="S1159" s="1">
        <v>48.149381387842922</v>
      </c>
      <c r="T1159" s="1">
        <v>51.072846508330379</v>
      </c>
      <c r="U1159" s="1">
        <v>52.909649278974534</v>
      </c>
      <c r="V1159" s="1">
        <v>53.10565305745429</v>
      </c>
      <c r="W1159" s="1">
        <v>51.526616040007411</v>
      </c>
      <c r="X1159" s="1">
        <v>50.929521034419963</v>
      </c>
      <c r="Y1159" s="1">
        <v>49.731071815229157</v>
      </c>
    </row>
    <row r="1160" spans="1:25" x14ac:dyDescent="0.25">
      <c r="A1160" s="1" t="s">
        <v>149</v>
      </c>
      <c r="B1160" s="1" t="s">
        <v>16</v>
      </c>
      <c r="C1160" s="1"/>
      <c r="D1160" s="1" t="s">
        <v>17</v>
      </c>
      <c r="E1160" s="1"/>
      <c r="F1160" s="1"/>
      <c r="G1160" s="1"/>
      <c r="H1160" s="1"/>
      <c r="I1160" s="1"/>
      <c r="J1160" s="1"/>
      <c r="K1160" s="1"/>
      <c r="L1160" s="1"/>
      <c r="M1160" s="1"/>
      <c r="N1160" s="1">
        <v>64.409404018234</v>
      </c>
      <c r="O1160" s="1">
        <v>61.786112066002069</v>
      </c>
      <c r="P1160" s="1">
        <v>60.149113379903277</v>
      </c>
      <c r="Q1160" s="1">
        <v>62.423573735199135</v>
      </c>
      <c r="R1160" s="1">
        <v>62.633764832793958</v>
      </c>
      <c r="S1160" s="1">
        <v>58.580132687824992</v>
      </c>
      <c r="T1160" s="1">
        <v>59.35405884438142</v>
      </c>
      <c r="U1160" s="1">
        <v>61.665942674025274</v>
      </c>
      <c r="V1160" s="1">
        <v>58.13055606872345</v>
      </c>
      <c r="W1160" s="1">
        <v>55.122263382107796</v>
      </c>
      <c r="X1160" s="1">
        <v>59.350937898379158</v>
      </c>
      <c r="Y1160" s="1">
        <v>58.235149765427629</v>
      </c>
    </row>
    <row r="1161" spans="1:25" x14ac:dyDescent="0.25">
      <c r="A1161" s="1" t="s">
        <v>149</v>
      </c>
      <c r="B1161" s="1" t="s">
        <v>18</v>
      </c>
      <c r="C1161" s="1"/>
      <c r="D1161" s="1" t="s">
        <v>19</v>
      </c>
      <c r="E1161" s="1"/>
      <c r="F1161" s="1"/>
      <c r="G1161" s="1"/>
      <c r="H1161" s="1"/>
      <c r="I1161" s="1"/>
      <c r="J1161" s="1"/>
      <c r="K1161" s="1"/>
      <c r="L1161" s="1"/>
      <c r="M1161" s="1"/>
      <c r="N1161" s="1">
        <v>54.297131147540981</v>
      </c>
      <c r="O1161" s="1">
        <v>51.824404252719049</v>
      </c>
      <c r="P1161" s="1">
        <v>52.267733151803952</v>
      </c>
      <c r="Q1161" s="1">
        <v>54.738918300186008</v>
      </c>
      <c r="R1161" s="1">
        <v>53.39211009174312</v>
      </c>
      <c r="S1161" s="1">
        <v>51.060736560736565</v>
      </c>
      <c r="T1161" s="1">
        <v>48.654323001631326</v>
      </c>
      <c r="U1161" s="1">
        <v>51.459110851126063</v>
      </c>
      <c r="V1161" s="1">
        <v>56.036206130608619</v>
      </c>
      <c r="W1161" s="1">
        <v>60.630870939925273</v>
      </c>
      <c r="X1161" s="1">
        <v>51.473769542559353</v>
      </c>
      <c r="Y1161" s="1">
        <v>56.818847573091119</v>
      </c>
    </row>
    <row r="1162" spans="1:25" x14ac:dyDescent="0.25">
      <c r="A1162" s="1" t="s">
        <v>149</v>
      </c>
      <c r="B1162" s="1" t="s">
        <v>20</v>
      </c>
      <c r="C1162" s="1"/>
      <c r="D1162" s="1" t="s">
        <v>21</v>
      </c>
      <c r="E1162" s="1"/>
      <c r="F1162" s="1">
        <v>584.90000000000009</v>
      </c>
      <c r="G1162" s="1">
        <v>554.09999999999991</v>
      </c>
      <c r="H1162" s="1">
        <v>560.6</v>
      </c>
      <c r="I1162" s="1">
        <v>586.9</v>
      </c>
      <c r="J1162" s="1">
        <v>605.4</v>
      </c>
      <c r="K1162" s="1">
        <v>614.70000000000005</v>
      </c>
      <c r="L1162" s="1">
        <v>656.2</v>
      </c>
      <c r="M1162" s="1">
        <v>684.5</v>
      </c>
      <c r="N1162" s="1">
        <v>720.99713114754104</v>
      </c>
      <c r="O1162" s="1">
        <v>725.92440425271911</v>
      </c>
      <c r="P1162" s="1">
        <v>739.2677331518039</v>
      </c>
      <c r="Q1162" s="1">
        <v>733.93891830018606</v>
      </c>
      <c r="R1162" s="1">
        <v>722.39211009174312</v>
      </c>
      <c r="S1162" s="1">
        <v>727.46073656073656</v>
      </c>
      <c r="T1162" s="1">
        <v>730.45432300163134</v>
      </c>
      <c r="U1162" s="1">
        <v>755.25911085112591</v>
      </c>
      <c r="V1162" s="1">
        <v>762.43620613060875</v>
      </c>
      <c r="W1162" s="1">
        <v>793.03087093992531</v>
      </c>
      <c r="X1162" s="1">
        <v>810.47376954255947</v>
      </c>
      <c r="Y1162" s="1">
        <v>821.91884757309106</v>
      </c>
    </row>
    <row r="1163" spans="1:25" x14ac:dyDescent="0.25">
      <c r="A1163" s="1" t="s">
        <v>150</v>
      </c>
      <c r="B1163" s="1" t="s">
        <v>4</v>
      </c>
      <c r="C1163" s="1"/>
      <c r="D1163" s="1" t="s">
        <v>5</v>
      </c>
      <c r="E1163" s="1"/>
      <c r="F1163" s="1"/>
      <c r="G1163" s="1"/>
      <c r="H1163" s="1"/>
      <c r="I1163" s="1"/>
      <c r="J1163" s="1"/>
      <c r="K1163" s="1"/>
      <c r="L1163" s="1"/>
      <c r="M1163" s="1"/>
      <c r="N1163" s="1">
        <v>71.099999999999994</v>
      </c>
      <c r="O1163" s="1">
        <v>64.900000000000006</v>
      </c>
      <c r="P1163" s="1">
        <v>59.4</v>
      </c>
      <c r="Q1163" s="1">
        <v>59.5</v>
      </c>
      <c r="R1163" s="1">
        <v>53.5</v>
      </c>
      <c r="S1163" s="1">
        <v>56</v>
      </c>
      <c r="T1163" s="1">
        <v>60.7</v>
      </c>
      <c r="U1163" s="1">
        <v>63.4</v>
      </c>
      <c r="V1163" s="1">
        <v>60.1</v>
      </c>
      <c r="W1163" s="1">
        <v>65.099999999999994</v>
      </c>
      <c r="X1163" s="1">
        <v>55.9</v>
      </c>
      <c r="Y1163" s="1">
        <v>56.3</v>
      </c>
    </row>
    <row r="1164" spans="1:25" x14ac:dyDescent="0.25">
      <c r="A1164" s="1" t="s">
        <v>150</v>
      </c>
      <c r="B1164" s="1" t="s">
        <v>6</v>
      </c>
      <c r="C1164" s="1"/>
      <c r="D1164" s="1" t="s">
        <v>7</v>
      </c>
      <c r="E1164" s="1"/>
      <c r="F1164" s="1"/>
      <c r="G1164" s="1"/>
      <c r="H1164" s="1"/>
      <c r="I1164" s="1"/>
      <c r="J1164" s="1"/>
      <c r="K1164" s="1"/>
      <c r="L1164" s="1"/>
      <c r="M1164" s="1"/>
      <c r="N1164" s="1">
        <v>99.251063829787242</v>
      </c>
      <c r="O1164" s="1">
        <v>96.33526249571085</v>
      </c>
      <c r="P1164" s="1">
        <v>92.476850682887644</v>
      </c>
      <c r="Q1164" s="1">
        <v>94.510154271241049</v>
      </c>
      <c r="R1164" s="1">
        <v>95.394112779288321</v>
      </c>
      <c r="S1164" s="1">
        <v>95.170973493403054</v>
      </c>
      <c r="T1164" s="1">
        <v>93.217362768496429</v>
      </c>
      <c r="U1164" s="1">
        <v>90.558718190386429</v>
      </c>
      <c r="V1164" s="1">
        <v>94.947810858143612</v>
      </c>
      <c r="W1164" s="1">
        <v>103.65464770095929</v>
      </c>
      <c r="X1164" s="1">
        <v>95.552348467904281</v>
      </c>
      <c r="Y1164" s="1">
        <v>90.620771253286591</v>
      </c>
    </row>
    <row r="1165" spans="1:25" x14ac:dyDescent="0.25">
      <c r="A1165" s="1" t="s">
        <v>150</v>
      </c>
      <c r="B1165" s="1" t="s">
        <v>8</v>
      </c>
      <c r="C1165" s="1"/>
      <c r="D1165" s="1" t="s">
        <v>9</v>
      </c>
      <c r="E1165" s="1"/>
      <c r="F1165" s="1"/>
      <c r="G1165" s="1"/>
      <c r="H1165" s="1"/>
      <c r="I1165" s="1"/>
      <c r="J1165" s="1"/>
      <c r="K1165" s="1"/>
      <c r="L1165" s="1"/>
      <c r="M1165" s="1"/>
      <c r="N1165" s="1">
        <v>67.67427466150869</v>
      </c>
      <c r="O1165" s="1">
        <v>71.279046094018085</v>
      </c>
      <c r="P1165" s="1">
        <v>67.512842878457477</v>
      </c>
      <c r="Q1165" s="1">
        <v>63.678263872898938</v>
      </c>
      <c r="R1165" s="1">
        <v>67.828502187019765</v>
      </c>
      <c r="S1165" s="1">
        <v>76.130369665993115</v>
      </c>
      <c r="T1165" s="1">
        <v>72.702028639618135</v>
      </c>
      <c r="U1165" s="1">
        <v>68.291705937794518</v>
      </c>
      <c r="V1165" s="1">
        <v>73.893660245183895</v>
      </c>
      <c r="W1165" s="1">
        <v>81.46817730731064</v>
      </c>
      <c r="X1165" s="1">
        <v>78.127197494967561</v>
      </c>
      <c r="Y1165" s="1">
        <v>79.03843120070114</v>
      </c>
    </row>
    <row r="1166" spans="1:25" x14ac:dyDescent="0.25">
      <c r="A1166" s="1" t="s">
        <v>150</v>
      </c>
      <c r="B1166" s="1" t="s">
        <v>10</v>
      </c>
      <c r="C1166" s="1"/>
      <c r="D1166" s="1" t="s">
        <v>11</v>
      </c>
      <c r="E1166" s="1"/>
      <c r="F1166" s="1"/>
      <c r="G1166" s="1"/>
      <c r="H1166" s="1"/>
      <c r="I1166" s="1"/>
      <c r="J1166" s="1"/>
      <c r="K1166" s="1"/>
      <c r="L1166" s="1"/>
      <c r="M1166" s="1"/>
      <c r="N1166" s="1">
        <v>31.674661508704062</v>
      </c>
      <c r="O1166" s="1">
        <v>30.885691410271068</v>
      </c>
      <c r="P1166" s="1">
        <v>28.410306438654882</v>
      </c>
      <c r="Q1166" s="1">
        <v>27.811581855859998</v>
      </c>
      <c r="R1166" s="1">
        <v>27.777385033691928</v>
      </c>
      <c r="S1166" s="1">
        <v>26.498656840603825</v>
      </c>
      <c r="T1166" s="1">
        <v>28.080608591885444</v>
      </c>
      <c r="U1166" s="1">
        <v>27.74957587181904</v>
      </c>
      <c r="V1166" s="1">
        <v>29.1585288966725</v>
      </c>
      <c r="W1166" s="1">
        <v>32.577174991730061</v>
      </c>
      <c r="X1166" s="1">
        <v>29.820454037128158</v>
      </c>
      <c r="Y1166" s="1">
        <v>30.740797546012264</v>
      </c>
    </row>
    <row r="1167" spans="1:25" x14ac:dyDescent="0.25">
      <c r="A1167" s="1" t="s">
        <v>150</v>
      </c>
      <c r="B1167" s="1" t="s">
        <v>12</v>
      </c>
      <c r="C1167" s="1"/>
      <c r="D1167" s="1" t="s">
        <v>13</v>
      </c>
      <c r="E1167" s="1"/>
      <c r="F1167" s="1"/>
      <c r="G1167" s="1"/>
      <c r="H1167" s="1"/>
      <c r="I1167" s="1"/>
      <c r="J1167" s="1"/>
      <c r="K1167" s="1"/>
      <c r="L1167" s="1"/>
      <c r="M1167" s="1"/>
      <c r="N1167" s="1">
        <v>43.580617930102989</v>
      </c>
      <c r="O1167" s="1">
        <v>42.37813681677553</v>
      </c>
      <c r="P1167" s="1">
        <v>40.957119828049443</v>
      </c>
      <c r="Q1167" s="1">
        <v>39.593774668101901</v>
      </c>
      <c r="R1167" s="1">
        <v>42.256832074793238</v>
      </c>
      <c r="S1167" s="1">
        <v>45.423704500627572</v>
      </c>
      <c r="T1167" s="1">
        <v>44.362814604750085</v>
      </c>
      <c r="U1167" s="1">
        <v>42.124550471782094</v>
      </c>
      <c r="V1167" s="1">
        <v>40.211306114908552</v>
      </c>
      <c r="W1167" s="1">
        <v>41.763400629746251</v>
      </c>
      <c r="X1167" s="1">
        <v>43.572609725004554</v>
      </c>
      <c r="Y1167" s="1">
        <v>46.826669072536987</v>
      </c>
    </row>
    <row r="1168" spans="1:25" x14ac:dyDescent="0.25">
      <c r="A1168" s="1" t="s">
        <v>150</v>
      </c>
      <c r="B1168" s="1" t="s">
        <v>14</v>
      </c>
      <c r="C1168" s="1"/>
      <c r="D1168" s="1" t="s">
        <v>15</v>
      </c>
      <c r="E1168" s="1"/>
      <c r="F1168" s="1"/>
      <c r="G1168" s="1"/>
      <c r="H1168" s="1"/>
      <c r="I1168" s="1"/>
      <c r="J1168" s="1"/>
      <c r="K1168" s="1"/>
      <c r="L1168" s="1"/>
      <c r="M1168" s="1"/>
      <c r="N1168" s="1">
        <v>28.879621813270308</v>
      </c>
      <c r="O1168" s="1">
        <v>29.260226882090066</v>
      </c>
      <c r="P1168" s="1">
        <v>28.253842020419139</v>
      </c>
      <c r="Q1168" s="1">
        <v>26.775134553283099</v>
      </c>
      <c r="R1168" s="1">
        <v>26.058072635742537</v>
      </c>
      <c r="S1168" s="1">
        <v>29.809306078536846</v>
      </c>
      <c r="T1168" s="1">
        <v>31.744948599787307</v>
      </c>
      <c r="U1168" s="1">
        <v>29.589282535161114</v>
      </c>
      <c r="V1168" s="1">
        <v>28.448438943284689</v>
      </c>
      <c r="W1168" s="1">
        <v>30.117466197443971</v>
      </c>
      <c r="X1168" s="1">
        <v>30.307922054270627</v>
      </c>
      <c r="Y1168" s="1">
        <v>32.691519307109346</v>
      </c>
    </row>
    <row r="1169" spans="1:25" x14ac:dyDescent="0.25">
      <c r="A1169" s="1" t="s">
        <v>150</v>
      </c>
      <c r="B1169" s="1" t="s">
        <v>16</v>
      </c>
      <c r="C1169" s="1"/>
      <c r="D1169" s="1" t="s">
        <v>17</v>
      </c>
      <c r="E1169" s="1"/>
      <c r="F1169" s="1"/>
      <c r="G1169" s="1"/>
      <c r="H1169" s="1"/>
      <c r="I1169" s="1"/>
      <c r="J1169" s="1"/>
      <c r="K1169" s="1"/>
      <c r="L1169" s="1"/>
      <c r="M1169" s="1"/>
      <c r="N1169" s="1">
        <v>38.039760256626714</v>
      </c>
      <c r="O1169" s="1">
        <v>34.361636301134411</v>
      </c>
      <c r="P1169" s="1">
        <v>32.689038151531435</v>
      </c>
      <c r="Q1169" s="1">
        <v>32.731090778614991</v>
      </c>
      <c r="R1169" s="1">
        <v>34.185095289464222</v>
      </c>
      <c r="S1169" s="1">
        <v>36.266989420835571</v>
      </c>
      <c r="T1169" s="1">
        <v>36.892236795462594</v>
      </c>
      <c r="U1169" s="1">
        <v>34.486166993056791</v>
      </c>
      <c r="V1169" s="1">
        <v>31.140254941806763</v>
      </c>
      <c r="W1169" s="1">
        <v>32.219133172809777</v>
      </c>
      <c r="X1169" s="1">
        <v>35.319468220724822</v>
      </c>
      <c r="Y1169" s="1">
        <v>38.281811620353658</v>
      </c>
    </row>
    <row r="1170" spans="1:25" x14ac:dyDescent="0.25">
      <c r="A1170" s="1" t="s">
        <v>150</v>
      </c>
      <c r="B1170" s="1" t="s">
        <v>18</v>
      </c>
      <c r="C1170" s="1"/>
      <c r="D1170" s="1" t="s">
        <v>19</v>
      </c>
      <c r="E1170" s="1"/>
      <c r="F1170" s="1"/>
      <c r="G1170" s="1"/>
      <c r="H1170" s="1"/>
      <c r="I1170" s="1"/>
      <c r="J1170" s="1"/>
      <c r="K1170" s="1"/>
      <c r="L1170" s="1"/>
      <c r="M1170" s="1"/>
      <c r="N1170" s="1">
        <v>30.260564663023679</v>
      </c>
      <c r="O1170" s="1">
        <v>31.400696566051568</v>
      </c>
      <c r="P1170" s="1">
        <v>28.288291354663038</v>
      </c>
      <c r="Q1170" s="1">
        <v>24.593847474602946</v>
      </c>
      <c r="R1170" s="1">
        <v>24.916372618207483</v>
      </c>
      <c r="S1170" s="1">
        <v>25.463023463023461</v>
      </c>
      <c r="T1170" s="1">
        <v>28.754352662019873</v>
      </c>
      <c r="U1170" s="1">
        <v>29.198040362679148</v>
      </c>
      <c r="V1170" s="1">
        <v>28.750910706352734</v>
      </c>
      <c r="W1170" s="1">
        <v>28.892957746478871</v>
      </c>
      <c r="X1170" s="1">
        <v>30.186841343370006</v>
      </c>
      <c r="Y1170" s="1">
        <v>32.443343741129723</v>
      </c>
    </row>
    <row r="1171" spans="1:25" x14ac:dyDescent="0.25">
      <c r="A1171" s="1" t="s">
        <v>150</v>
      </c>
      <c r="B1171" s="1" t="s">
        <v>20</v>
      </c>
      <c r="C1171" s="1"/>
      <c r="D1171" s="1" t="s">
        <v>21</v>
      </c>
      <c r="E1171" s="1"/>
      <c r="F1171" s="1"/>
      <c r="G1171" s="1"/>
      <c r="H1171" s="1"/>
      <c r="I1171" s="1">
        <v>371.9</v>
      </c>
      <c r="J1171" s="1">
        <v>380.1</v>
      </c>
      <c r="K1171" s="1">
        <v>360.29999999999995</v>
      </c>
      <c r="L1171" s="1">
        <v>368.8</v>
      </c>
      <c r="M1171" s="1">
        <v>388.29999999999995</v>
      </c>
      <c r="N1171" s="1">
        <v>410.46056466302366</v>
      </c>
      <c r="O1171" s="1">
        <v>400.80069656605161</v>
      </c>
      <c r="P1171" s="1">
        <v>377.98829135466309</v>
      </c>
      <c r="Q1171" s="1">
        <v>369.19384747460299</v>
      </c>
      <c r="R1171" s="1">
        <v>371.9163726182075</v>
      </c>
      <c r="S1171" s="1">
        <v>390.76302346302339</v>
      </c>
      <c r="T1171" s="1">
        <v>396.45435266201991</v>
      </c>
      <c r="U1171" s="1">
        <v>385.39804036267907</v>
      </c>
      <c r="V1171" s="1">
        <v>386.65091070635276</v>
      </c>
      <c r="W1171" s="1">
        <v>415.79295774647881</v>
      </c>
      <c r="X1171" s="1">
        <v>398.78684134337004</v>
      </c>
      <c r="Y1171" s="1">
        <v>406.94334374112975</v>
      </c>
    </row>
    <row r="1172" spans="1:25" x14ac:dyDescent="0.25">
      <c r="A1172" s="1" t="s">
        <v>151</v>
      </c>
      <c r="B1172" s="1" t="s">
        <v>4</v>
      </c>
      <c r="C1172" s="1"/>
      <c r="D1172" s="1" t="s">
        <v>5</v>
      </c>
      <c r="E1172" s="1"/>
      <c r="F1172" s="1"/>
      <c r="G1172" s="1"/>
      <c r="H1172" s="1"/>
      <c r="I1172" s="1"/>
      <c r="J1172" s="1"/>
      <c r="K1172" s="1"/>
      <c r="L1172" s="1"/>
      <c r="M1172" s="1"/>
      <c r="N1172" s="1">
        <v>7.3</v>
      </c>
      <c r="O1172" s="1">
        <v>7.5</v>
      </c>
      <c r="P1172" s="1">
        <v>7.1</v>
      </c>
      <c r="Q1172" s="1">
        <v>5.8</v>
      </c>
      <c r="R1172" s="1">
        <v>5.8</v>
      </c>
      <c r="S1172" s="1">
        <v>5.7</v>
      </c>
      <c r="T1172" s="1">
        <v>5.7</v>
      </c>
      <c r="U1172" s="1">
        <v>5.7</v>
      </c>
      <c r="V1172" s="1">
        <v>5.5</v>
      </c>
      <c r="W1172" s="1">
        <v>5</v>
      </c>
      <c r="X1172" s="1">
        <v>5.4</v>
      </c>
      <c r="Y1172" s="1">
        <v>5</v>
      </c>
    </row>
    <row r="1173" spans="1:25" x14ac:dyDescent="0.25">
      <c r="A1173" s="1" t="s">
        <v>151</v>
      </c>
      <c r="B1173" s="1" t="s">
        <v>6</v>
      </c>
      <c r="C1173" s="1"/>
      <c r="D1173" s="1" t="s">
        <v>7</v>
      </c>
      <c r="E1173" s="1"/>
      <c r="F1173" s="1"/>
      <c r="G1173" s="1"/>
      <c r="H1173" s="1"/>
      <c r="I1173" s="1"/>
      <c r="J1173" s="1"/>
      <c r="K1173" s="1"/>
      <c r="L1173" s="1"/>
      <c r="M1173" s="1"/>
      <c r="N1173" s="1">
        <v>21.911293328363769</v>
      </c>
      <c r="O1173" s="1">
        <v>21.5071098973538</v>
      </c>
      <c r="P1173" s="1">
        <v>21.368499758803669</v>
      </c>
      <c r="Q1173" s="1">
        <v>20.399025974025975</v>
      </c>
      <c r="R1173" s="1">
        <v>21.683089967027794</v>
      </c>
      <c r="S1173" s="1">
        <v>19.416859567901238</v>
      </c>
      <c r="T1173" s="1">
        <v>19.846414245181489</v>
      </c>
      <c r="U1173" s="1">
        <v>18.08771074943963</v>
      </c>
      <c r="V1173" s="1">
        <v>19.150425170068022</v>
      </c>
      <c r="W1173" s="1">
        <v>18.467639356528249</v>
      </c>
      <c r="X1173" s="1">
        <v>18.731295030482173</v>
      </c>
      <c r="Y1173" s="1">
        <v>18.806429610767552</v>
      </c>
    </row>
    <row r="1174" spans="1:25" x14ac:dyDescent="0.25">
      <c r="A1174" s="1" t="s">
        <v>151</v>
      </c>
      <c r="B1174" s="1" t="s">
        <v>8</v>
      </c>
      <c r="C1174" s="1"/>
      <c r="D1174" s="1" t="s">
        <v>9</v>
      </c>
      <c r="E1174" s="1"/>
      <c r="F1174" s="1"/>
      <c r="G1174" s="1"/>
      <c r="H1174" s="1"/>
      <c r="I1174" s="1"/>
      <c r="J1174" s="1"/>
      <c r="K1174" s="1"/>
      <c r="L1174" s="1"/>
      <c r="M1174" s="1"/>
      <c r="N1174" s="1">
        <v>20.37625792023854</v>
      </c>
      <c r="O1174" s="1">
        <v>21.172718711743101</v>
      </c>
      <c r="P1174" s="1">
        <v>21.666396526772793</v>
      </c>
      <c r="Q1174" s="1">
        <v>25.510294117647057</v>
      </c>
      <c r="R1174" s="1">
        <v>24.995713612812054</v>
      </c>
      <c r="S1174" s="1">
        <v>21.537384259259255</v>
      </c>
      <c r="T1174" s="1">
        <v>20.835162899911943</v>
      </c>
      <c r="U1174" s="1">
        <v>19.474827014910822</v>
      </c>
      <c r="V1174" s="1">
        <v>25.230102040816334</v>
      </c>
      <c r="W1174" s="1">
        <v>26.020725776281328</v>
      </c>
      <c r="X1174" s="1">
        <v>25.51767966007759</v>
      </c>
      <c r="Y1174" s="1">
        <v>20.096344125136412</v>
      </c>
    </row>
    <row r="1175" spans="1:25" x14ac:dyDescent="0.25">
      <c r="A1175" s="1" t="s">
        <v>151</v>
      </c>
      <c r="B1175" s="1" t="s">
        <v>10</v>
      </c>
      <c r="C1175" s="1"/>
      <c r="D1175" s="1" t="s">
        <v>11</v>
      </c>
      <c r="E1175" s="1"/>
      <c r="F1175" s="1"/>
      <c r="G1175" s="1"/>
      <c r="H1175" s="1"/>
      <c r="I1175" s="1"/>
      <c r="J1175" s="1"/>
      <c r="K1175" s="1"/>
      <c r="L1175" s="1"/>
      <c r="M1175" s="1"/>
      <c r="N1175" s="1">
        <v>8.2124487513976892</v>
      </c>
      <c r="O1175" s="1">
        <v>8.4201713909030982</v>
      </c>
      <c r="P1175" s="1">
        <v>8.5651037144235413</v>
      </c>
      <c r="Q1175" s="1">
        <v>7.9906799083269666</v>
      </c>
      <c r="R1175" s="1">
        <v>9.02119642016015</v>
      </c>
      <c r="S1175" s="1">
        <v>7.7457561728395063</v>
      </c>
      <c r="T1175" s="1">
        <v>7.7184228549065654</v>
      </c>
      <c r="U1175" s="1">
        <v>7.1374622356495481</v>
      </c>
      <c r="V1175" s="1">
        <v>8.1194727891156457</v>
      </c>
      <c r="W1175" s="1">
        <v>7.9116348671904229</v>
      </c>
      <c r="X1175" s="1">
        <v>7.6510253094402376</v>
      </c>
      <c r="Y1175" s="1">
        <v>7.9972262640960361</v>
      </c>
    </row>
    <row r="1176" spans="1:25" x14ac:dyDescent="0.25">
      <c r="A1176" s="1" t="s">
        <v>151</v>
      </c>
      <c r="B1176" s="1" t="s">
        <v>12</v>
      </c>
      <c r="C1176" s="1"/>
      <c r="D1176" s="1" t="s">
        <v>13</v>
      </c>
      <c r="E1176" s="1"/>
      <c r="F1176" s="1"/>
      <c r="G1176" s="1"/>
      <c r="H1176" s="1"/>
      <c r="I1176" s="1"/>
      <c r="J1176" s="1"/>
      <c r="K1176" s="1"/>
      <c r="L1176" s="1"/>
      <c r="M1176" s="1"/>
      <c r="N1176" s="1">
        <v>9.9318293972506169</v>
      </c>
      <c r="O1176" s="1">
        <v>9.5703196859226036</v>
      </c>
      <c r="P1176" s="1">
        <v>9.7200592235139283</v>
      </c>
      <c r="Q1176" s="1">
        <v>9.5902720710716274</v>
      </c>
      <c r="R1176" s="1">
        <v>8.9374395072591284</v>
      </c>
      <c r="S1176" s="1">
        <v>9.671684434968018</v>
      </c>
      <c r="T1176" s="1">
        <v>9.4869949494949495</v>
      </c>
      <c r="U1176" s="1">
        <v>10.24557662737058</v>
      </c>
      <c r="V1176" s="1">
        <v>8.9223438767234384</v>
      </c>
      <c r="W1176" s="1">
        <v>9.8829030686799815</v>
      </c>
      <c r="X1176" s="1">
        <v>9.1216429545897491</v>
      </c>
      <c r="Y1176" s="1">
        <v>9.6636556240369789</v>
      </c>
    </row>
    <row r="1177" spans="1:25" x14ac:dyDescent="0.25">
      <c r="A1177" s="1" t="s">
        <v>151</v>
      </c>
      <c r="B1177" s="1" t="s">
        <v>14</v>
      </c>
      <c r="C1177" s="1"/>
      <c r="D1177" s="1" t="s">
        <v>15</v>
      </c>
      <c r="E1177" s="1"/>
      <c r="F1177" s="1"/>
      <c r="G1177" s="1"/>
      <c r="H1177" s="1"/>
      <c r="I1177" s="1"/>
      <c r="J1177" s="1"/>
      <c r="K1177" s="1"/>
      <c r="L1177" s="1"/>
      <c r="M1177" s="1"/>
      <c r="N1177" s="1">
        <v>12.785677358712253</v>
      </c>
      <c r="O1177" s="1">
        <v>13.426270330902971</v>
      </c>
      <c r="P1177" s="1">
        <v>13.697905242377715</v>
      </c>
      <c r="Q1177" s="1">
        <v>13.559400333148252</v>
      </c>
      <c r="R1177" s="1">
        <v>12.862824461064671</v>
      </c>
      <c r="S1177" s="1">
        <v>14.234477611940299</v>
      </c>
      <c r="T1177" s="1">
        <v>13.917045454545455</v>
      </c>
      <c r="U1177" s="1">
        <v>15.305802152742183</v>
      </c>
      <c r="V1177" s="1">
        <v>14.194038929440389</v>
      </c>
      <c r="W1177" s="1">
        <v>15.732683877252802</v>
      </c>
      <c r="X1177" s="1">
        <v>14.712746053400897</v>
      </c>
      <c r="Y1177" s="1">
        <v>15.927966101694913</v>
      </c>
    </row>
    <row r="1178" spans="1:25" x14ac:dyDescent="0.25">
      <c r="A1178" s="1" t="s">
        <v>151</v>
      </c>
      <c r="B1178" s="1" t="s">
        <v>16</v>
      </c>
      <c r="C1178" s="1"/>
      <c r="D1178" s="1" t="s">
        <v>17</v>
      </c>
      <c r="E1178" s="1"/>
      <c r="F1178" s="1"/>
      <c r="G1178" s="1"/>
      <c r="H1178" s="1"/>
      <c r="I1178" s="1"/>
      <c r="J1178" s="1"/>
      <c r="K1178" s="1"/>
      <c r="L1178" s="1"/>
      <c r="M1178" s="1"/>
      <c r="N1178" s="1">
        <v>8.3824932440371285</v>
      </c>
      <c r="O1178" s="1">
        <v>8.8034099831744257</v>
      </c>
      <c r="P1178" s="1">
        <v>9.082035534108357</v>
      </c>
      <c r="Q1178" s="1">
        <v>9.0503275957801232</v>
      </c>
      <c r="R1178" s="1">
        <v>8.5997360316761977</v>
      </c>
      <c r="S1178" s="1">
        <v>9.7938379530916855</v>
      </c>
      <c r="T1178" s="1">
        <v>9.6959595959595966</v>
      </c>
      <c r="U1178" s="1">
        <v>10.348621219887237</v>
      </c>
      <c r="V1178" s="1">
        <v>9.3836171938361712</v>
      </c>
      <c r="W1178" s="1">
        <v>10.38441305406722</v>
      </c>
      <c r="X1178" s="1">
        <v>9.4656109920093545</v>
      </c>
      <c r="Y1178" s="1">
        <v>10.208378274268105</v>
      </c>
    </row>
    <row r="1179" spans="1:25" x14ac:dyDescent="0.25">
      <c r="A1179" s="1" t="s">
        <v>151</v>
      </c>
      <c r="B1179" s="1" t="s">
        <v>18</v>
      </c>
      <c r="C1179" s="1"/>
      <c r="D1179" s="1" t="s">
        <v>19</v>
      </c>
      <c r="E1179" s="1"/>
      <c r="F1179" s="1"/>
      <c r="G1179" s="1"/>
      <c r="H1179" s="1"/>
      <c r="I1179" s="1"/>
      <c r="J1179" s="1"/>
      <c r="K1179" s="1"/>
      <c r="L1179" s="1"/>
      <c r="M1179" s="1"/>
      <c r="N1179" s="1">
        <v>5.8279066331806764</v>
      </c>
      <c r="O1179" s="1">
        <v>6.3313780260707642</v>
      </c>
      <c r="P1179" s="1">
        <v>6.8319969742813917</v>
      </c>
      <c r="Q1179" s="1">
        <v>6.218057553956835</v>
      </c>
      <c r="R1179" s="1">
        <v>6.5674559630378289</v>
      </c>
      <c r="S1179" s="1">
        <v>7.3001584786053888</v>
      </c>
      <c r="T1179" s="1">
        <v>8.149612736660929</v>
      </c>
      <c r="U1179" s="1">
        <v>7.2570472605604355</v>
      </c>
      <c r="V1179" s="1">
        <v>7.0537208339086011</v>
      </c>
      <c r="W1179" s="1">
        <v>6.882374352512949</v>
      </c>
      <c r="X1179" s="1">
        <v>7.8484293543643897</v>
      </c>
      <c r="Y1179" s="1">
        <v>8.5531693472090815</v>
      </c>
    </row>
    <row r="1180" spans="1:25" x14ac:dyDescent="0.25">
      <c r="A1180" s="1" t="s">
        <v>151</v>
      </c>
      <c r="B1180" s="1" t="s">
        <v>20</v>
      </c>
      <c r="C1180" s="1"/>
      <c r="D1180" s="1" t="s">
        <v>21</v>
      </c>
      <c r="E1180" s="1">
        <v>80.5</v>
      </c>
      <c r="F1180" s="1">
        <v>84</v>
      </c>
      <c r="G1180" s="1">
        <v>81.099999999999994</v>
      </c>
      <c r="H1180" s="1">
        <v>86.3</v>
      </c>
      <c r="I1180" s="1">
        <v>86</v>
      </c>
      <c r="J1180" s="1">
        <v>88.1</v>
      </c>
      <c r="K1180" s="1">
        <v>88.7</v>
      </c>
      <c r="L1180" s="1">
        <v>88.2</v>
      </c>
      <c r="M1180" s="1">
        <v>94</v>
      </c>
      <c r="N1180" s="1">
        <v>94.727906633180652</v>
      </c>
      <c r="O1180" s="1">
        <v>96.731378026070772</v>
      </c>
      <c r="P1180" s="1">
        <v>98.031996974281398</v>
      </c>
      <c r="Q1180" s="1">
        <v>98.118057553956831</v>
      </c>
      <c r="R1180" s="1">
        <v>98.467455963037835</v>
      </c>
      <c r="S1180" s="1">
        <v>95.400158478605391</v>
      </c>
      <c r="T1180" s="1">
        <v>95.349612736660916</v>
      </c>
      <c r="U1180" s="1">
        <v>93.557047260560452</v>
      </c>
      <c r="V1180" s="1">
        <v>97.553720833908585</v>
      </c>
      <c r="W1180" s="1">
        <v>100.28237435251296</v>
      </c>
      <c r="X1180" s="1">
        <v>98.448429354364379</v>
      </c>
      <c r="Y1180" s="1">
        <v>96.253169347209067</v>
      </c>
    </row>
    <row r="1181" spans="1:25" x14ac:dyDescent="0.25">
      <c r="A1181" s="1" t="s">
        <v>152</v>
      </c>
      <c r="B1181" s="1" t="s">
        <v>4</v>
      </c>
      <c r="C1181" s="1"/>
      <c r="D1181" s="1" t="s">
        <v>5</v>
      </c>
      <c r="E1181" s="1"/>
      <c r="F1181" s="1"/>
      <c r="G1181" s="1"/>
      <c r="H1181" s="1"/>
      <c r="I1181" s="1"/>
      <c r="J1181" s="1"/>
      <c r="K1181" s="1"/>
      <c r="L1181" s="1"/>
      <c r="M1181" s="1"/>
      <c r="N1181" s="1">
        <v>49</v>
      </c>
      <c r="O1181" s="1">
        <v>49.9</v>
      </c>
      <c r="P1181" s="1">
        <v>52.8</v>
      </c>
      <c r="Q1181" s="1">
        <v>44.3</v>
      </c>
      <c r="R1181" s="1">
        <v>41</v>
      </c>
      <c r="S1181" s="1">
        <v>39.200000000000003</v>
      </c>
      <c r="T1181" s="1">
        <v>41.3</v>
      </c>
      <c r="U1181" s="1">
        <v>42.7</v>
      </c>
      <c r="V1181" s="1">
        <v>39.299999999999997</v>
      </c>
      <c r="W1181" s="1">
        <v>39.5</v>
      </c>
      <c r="X1181" s="1">
        <v>31.9</v>
      </c>
      <c r="Y1181" s="1">
        <v>38.299999999999997</v>
      </c>
    </row>
    <row r="1182" spans="1:25" x14ac:dyDescent="0.25">
      <c r="A1182" s="1" t="s">
        <v>152</v>
      </c>
      <c r="B1182" s="1" t="s">
        <v>6</v>
      </c>
      <c r="C1182" s="1"/>
      <c r="D1182" s="1" t="s">
        <v>7</v>
      </c>
      <c r="E1182" s="1"/>
      <c r="F1182" s="1"/>
      <c r="G1182" s="1"/>
      <c r="H1182" s="1"/>
      <c r="I1182" s="1"/>
      <c r="J1182" s="1"/>
      <c r="K1182" s="1"/>
      <c r="L1182" s="1"/>
      <c r="M1182" s="1"/>
      <c r="N1182" s="1">
        <v>116.99916138650764</v>
      </c>
      <c r="O1182" s="1">
        <v>118.11281664940201</v>
      </c>
      <c r="P1182" s="1">
        <v>115.11041968162084</v>
      </c>
      <c r="Q1182" s="1">
        <v>116.69870129870129</v>
      </c>
      <c r="R1182" s="1">
        <v>113.89328308996704</v>
      </c>
      <c r="S1182" s="1">
        <v>106.27875192901236</v>
      </c>
      <c r="T1182" s="1">
        <v>102.99305351726836</v>
      </c>
      <c r="U1182" s="1">
        <v>104.85130104278338</v>
      </c>
      <c r="V1182" s="1">
        <v>112.07800453514737</v>
      </c>
      <c r="W1182" s="1">
        <v>113.05798728020953</v>
      </c>
      <c r="X1182" s="1">
        <v>115.39612968778866</v>
      </c>
      <c r="Y1182" s="1">
        <v>114.41045834849037</v>
      </c>
    </row>
    <row r="1183" spans="1:25" x14ac:dyDescent="0.25">
      <c r="A1183" s="1" t="s">
        <v>152</v>
      </c>
      <c r="B1183" s="1" t="s">
        <v>8</v>
      </c>
      <c r="C1183" s="1"/>
      <c r="D1183" s="1" t="s">
        <v>9</v>
      </c>
      <c r="E1183" s="1"/>
      <c r="F1183" s="1"/>
      <c r="G1183" s="1"/>
      <c r="H1183" s="1"/>
      <c r="I1183" s="1"/>
      <c r="J1183" s="1"/>
      <c r="K1183" s="1"/>
      <c r="L1183" s="1"/>
      <c r="M1183" s="1"/>
      <c r="N1183" s="1">
        <v>151.54904025344763</v>
      </c>
      <c r="O1183" s="1">
        <v>149.54525849891706</v>
      </c>
      <c r="P1183" s="1">
        <v>154.65004341534006</v>
      </c>
      <c r="Q1183" s="1">
        <v>160.68823529411765</v>
      </c>
      <c r="R1183" s="1">
        <v>154.92169571361279</v>
      </c>
      <c r="S1183" s="1">
        <v>161.02462384259258</v>
      </c>
      <c r="T1183" s="1">
        <v>161.45215732315819</v>
      </c>
      <c r="U1183" s="1">
        <v>159.57407660072113</v>
      </c>
      <c r="V1183" s="1">
        <v>165.00272108843541</v>
      </c>
      <c r="W1183" s="1">
        <v>174.40736999625886</v>
      </c>
      <c r="X1183" s="1">
        <v>173.26891742102345</v>
      </c>
      <c r="Y1183" s="1">
        <v>177.03775918515825</v>
      </c>
    </row>
    <row r="1184" spans="1:25" x14ac:dyDescent="0.25">
      <c r="A1184" s="1" t="s">
        <v>152</v>
      </c>
      <c r="B1184" s="1" t="s">
        <v>10</v>
      </c>
      <c r="C1184" s="1"/>
      <c r="D1184" s="1" t="s">
        <v>11</v>
      </c>
      <c r="E1184" s="1"/>
      <c r="F1184" s="1"/>
      <c r="G1184" s="1"/>
      <c r="H1184" s="1"/>
      <c r="I1184" s="1"/>
      <c r="J1184" s="1"/>
      <c r="K1184" s="1"/>
      <c r="L1184" s="1"/>
      <c r="M1184" s="1"/>
      <c r="N1184" s="1">
        <v>43.851798360044725</v>
      </c>
      <c r="O1184" s="1">
        <v>46.241924851680949</v>
      </c>
      <c r="P1184" s="1">
        <v>46.139536903039073</v>
      </c>
      <c r="Q1184" s="1">
        <v>45.713063407181053</v>
      </c>
      <c r="R1184" s="1">
        <v>47.385021196420155</v>
      </c>
      <c r="S1184" s="1">
        <v>42.396624228395062</v>
      </c>
      <c r="T1184" s="1">
        <v>40.054789159573431</v>
      </c>
      <c r="U1184" s="1">
        <v>41.374622356495472</v>
      </c>
      <c r="V1184" s="1">
        <v>47.519274376417229</v>
      </c>
      <c r="W1184" s="1">
        <v>48.434642723531617</v>
      </c>
      <c r="X1184" s="1">
        <v>47.134952891187893</v>
      </c>
      <c r="Y1184" s="1">
        <v>48.651782466351413</v>
      </c>
    </row>
    <row r="1185" spans="1:25" x14ac:dyDescent="0.25">
      <c r="A1185" s="1" t="s">
        <v>152</v>
      </c>
      <c r="B1185" s="1" t="s">
        <v>12</v>
      </c>
      <c r="C1185" s="1"/>
      <c r="D1185" s="1" t="s">
        <v>13</v>
      </c>
      <c r="E1185" s="1"/>
      <c r="F1185" s="1"/>
      <c r="G1185" s="1"/>
      <c r="H1185" s="1"/>
      <c r="I1185" s="1"/>
      <c r="J1185" s="1"/>
      <c r="K1185" s="1"/>
      <c r="L1185" s="1"/>
      <c r="M1185" s="1"/>
      <c r="N1185" s="1">
        <v>53.076207261191392</v>
      </c>
      <c r="O1185" s="1">
        <v>53.509523275378584</v>
      </c>
      <c r="P1185" s="1">
        <v>54.342608028076334</v>
      </c>
      <c r="Q1185" s="1">
        <v>53.937834536368683</v>
      </c>
      <c r="R1185" s="1">
        <v>53.18364496260449</v>
      </c>
      <c r="S1185" s="1">
        <v>54.32788912579958</v>
      </c>
      <c r="T1185" s="1">
        <v>56.75</v>
      </c>
      <c r="U1185" s="1">
        <v>59.076166068682731</v>
      </c>
      <c r="V1185" s="1">
        <v>54.000770478507697</v>
      </c>
      <c r="W1185" s="1">
        <v>57.567910375060883</v>
      </c>
      <c r="X1185" s="1">
        <v>55.798158253751708</v>
      </c>
      <c r="Y1185" s="1">
        <v>52.556249999999999</v>
      </c>
    </row>
    <row r="1186" spans="1:25" x14ac:dyDescent="0.25">
      <c r="A1186" s="1" t="s">
        <v>152</v>
      </c>
      <c r="B1186" s="1" t="s">
        <v>14</v>
      </c>
      <c r="C1186" s="1"/>
      <c r="D1186" s="1" t="s">
        <v>15</v>
      </c>
      <c r="E1186" s="1"/>
      <c r="F1186" s="1"/>
      <c r="G1186" s="1"/>
      <c r="H1186" s="1"/>
      <c r="I1186" s="1"/>
      <c r="J1186" s="1"/>
      <c r="K1186" s="1"/>
      <c r="L1186" s="1"/>
      <c r="M1186" s="1"/>
      <c r="N1186" s="1">
        <v>68.327317589002448</v>
      </c>
      <c r="O1186" s="1">
        <v>75.068895120583278</v>
      </c>
      <c r="P1186" s="1">
        <v>76.581827155077875</v>
      </c>
      <c r="Q1186" s="1">
        <v>76.261099389228207</v>
      </c>
      <c r="R1186" s="1">
        <v>76.542267927848656</v>
      </c>
      <c r="S1186" s="1">
        <v>79.958059701492544</v>
      </c>
      <c r="T1186" s="1">
        <v>83.25</v>
      </c>
      <c r="U1186" s="1">
        <v>88.253511019989759</v>
      </c>
      <c r="V1186" s="1">
        <v>85.906690997566898</v>
      </c>
      <c r="W1186" s="1">
        <v>91.642883584997563</v>
      </c>
      <c r="X1186" s="1">
        <v>89.999590723055931</v>
      </c>
      <c r="Y1186" s="1">
        <v>86.624999999999986</v>
      </c>
    </row>
    <row r="1187" spans="1:25" x14ac:dyDescent="0.25">
      <c r="A1187" s="1" t="s">
        <v>152</v>
      </c>
      <c r="B1187" s="1" t="s">
        <v>16</v>
      </c>
      <c r="C1187" s="1"/>
      <c r="D1187" s="1" t="s">
        <v>17</v>
      </c>
      <c r="E1187" s="1"/>
      <c r="F1187" s="1"/>
      <c r="G1187" s="1"/>
      <c r="H1187" s="1"/>
      <c r="I1187" s="1"/>
      <c r="J1187" s="1"/>
      <c r="K1187" s="1"/>
      <c r="L1187" s="1"/>
      <c r="M1187" s="1"/>
      <c r="N1187" s="1">
        <v>44.796475149806128</v>
      </c>
      <c r="O1187" s="1">
        <v>49.221581604038143</v>
      </c>
      <c r="P1187" s="1">
        <v>50.775564816845801</v>
      </c>
      <c r="Q1187" s="1">
        <v>50.901066074403104</v>
      </c>
      <c r="R1187" s="1">
        <v>51.174087109546846</v>
      </c>
      <c r="S1187" s="1">
        <v>55.014051172707894</v>
      </c>
      <c r="T1187" s="1">
        <v>58</v>
      </c>
      <c r="U1187" s="1">
        <v>59.670322911327524</v>
      </c>
      <c r="V1187" s="1">
        <v>56.79253852392538</v>
      </c>
      <c r="W1187" s="1">
        <v>60.48920603994155</v>
      </c>
      <c r="X1187" s="1">
        <v>57.902251023192363</v>
      </c>
      <c r="Y1187" s="1">
        <v>55.518750000000004</v>
      </c>
    </row>
    <row r="1188" spans="1:25" x14ac:dyDescent="0.25">
      <c r="A1188" s="1" t="s">
        <v>152</v>
      </c>
      <c r="B1188" s="1" t="s">
        <v>18</v>
      </c>
      <c r="C1188" s="1"/>
      <c r="D1188" s="1" t="s">
        <v>19</v>
      </c>
      <c r="E1188" s="1"/>
      <c r="F1188" s="1"/>
      <c r="G1188" s="1"/>
      <c r="H1188" s="1"/>
      <c r="I1188" s="1"/>
      <c r="J1188" s="1"/>
      <c r="K1188" s="1"/>
      <c r="L1188" s="1"/>
      <c r="M1188" s="1"/>
      <c r="N1188" s="1">
        <v>37.563229428275967</v>
      </c>
      <c r="O1188" s="1">
        <v>37.485661080074493</v>
      </c>
      <c r="P1188" s="1">
        <v>42.133509833585478</v>
      </c>
      <c r="Q1188" s="1">
        <v>40.56330935251799</v>
      </c>
      <c r="R1188" s="1">
        <v>41.878342477620563</v>
      </c>
      <c r="S1188" s="1">
        <v>41.922028526148964</v>
      </c>
      <c r="T1188" s="1">
        <v>43.628098106712564</v>
      </c>
      <c r="U1188" s="1">
        <v>40.2397880942423</v>
      </c>
      <c r="V1188" s="1">
        <v>42.981278475769706</v>
      </c>
      <c r="W1188" s="1">
        <v>41.962312753744925</v>
      </c>
      <c r="X1188" s="1">
        <v>43.619315599518778</v>
      </c>
      <c r="Y1188" s="1">
        <v>44.620367617245577</v>
      </c>
    </row>
    <row r="1189" spans="1:25" x14ac:dyDescent="0.25">
      <c r="A1189" s="1" t="s">
        <v>152</v>
      </c>
      <c r="B1189" s="1" t="s">
        <v>20</v>
      </c>
      <c r="C1189" s="1"/>
      <c r="D1189" s="1" t="s">
        <v>21</v>
      </c>
      <c r="E1189" s="1">
        <v>483.20000000000005</v>
      </c>
      <c r="F1189" s="1">
        <v>487.6</v>
      </c>
      <c r="G1189" s="1">
        <v>485.7</v>
      </c>
      <c r="H1189" s="1">
        <v>484.79999999999995</v>
      </c>
      <c r="I1189" s="1">
        <v>502.2</v>
      </c>
      <c r="J1189" s="1">
        <v>513.30000000000007</v>
      </c>
      <c r="K1189" s="1">
        <v>526</v>
      </c>
      <c r="L1189" s="1">
        <v>530.9</v>
      </c>
      <c r="M1189" s="1">
        <v>538.9</v>
      </c>
      <c r="N1189" s="1">
        <v>565.16322942827583</v>
      </c>
      <c r="O1189" s="1">
        <v>579.08566108007449</v>
      </c>
      <c r="P1189" s="1">
        <v>592.53350983358541</v>
      </c>
      <c r="Q1189" s="1">
        <v>589.06330935251799</v>
      </c>
      <c r="R1189" s="1">
        <v>579.97834247762046</v>
      </c>
      <c r="S1189" s="1">
        <v>580.12202852614905</v>
      </c>
      <c r="T1189" s="1">
        <v>587.42809810671247</v>
      </c>
      <c r="U1189" s="1">
        <v>595.73978809424227</v>
      </c>
      <c r="V1189" s="1">
        <v>603.58127847576975</v>
      </c>
      <c r="W1189" s="1">
        <v>627.06231275374489</v>
      </c>
      <c r="X1189" s="1">
        <v>615.01931559951879</v>
      </c>
      <c r="Y1189" s="1">
        <v>617.72036761724553</v>
      </c>
    </row>
    <row r="1190" spans="1:25" x14ac:dyDescent="0.25">
      <c r="A1190" s="1" t="s">
        <v>153</v>
      </c>
      <c r="B1190" s="1" t="s">
        <v>4</v>
      </c>
      <c r="C1190" s="1"/>
      <c r="D1190" s="1" t="s">
        <v>5</v>
      </c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>
        <v>3.2</v>
      </c>
      <c r="Q1190" s="1"/>
      <c r="R1190" s="1"/>
      <c r="S1190" s="1">
        <v>4.5999999999999996</v>
      </c>
      <c r="T1190" s="1">
        <v>3.2</v>
      </c>
      <c r="U1190" s="1"/>
      <c r="V1190" s="1">
        <v>4.0999999999999996</v>
      </c>
      <c r="W1190" s="1"/>
      <c r="X1190" s="1">
        <v>3.4</v>
      </c>
      <c r="Y1190" s="1"/>
    </row>
    <row r="1191" spans="1:25" x14ac:dyDescent="0.25">
      <c r="A1191" s="1" t="s">
        <v>153</v>
      </c>
      <c r="B1191" s="1" t="s">
        <v>6</v>
      </c>
      <c r="C1191" s="1"/>
      <c r="D1191" s="1" t="s">
        <v>7</v>
      </c>
      <c r="E1191" s="1"/>
      <c r="F1191" s="1"/>
      <c r="G1191" s="1"/>
      <c r="H1191" s="1"/>
      <c r="I1191" s="1"/>
      <c r="J1191" s="1"/>
      <c r="K1191" s="1"/>
      <c r="L1191" s="1"/>
      <c r="M1191" s="1"/>
      <c r="N1191" s="1">
        <v>123.07240029817368</v>
      </c>
      <c r="O1191" s="1">
        <v>115.52726245409171</v>
      </c>
      <c r="P1191" s="1">
        <v>111.90805595754944</v>
      </c>
      <c r="Q1191" s="1">
        <v>113.32792207792207</v>
      </c>
      <c r="R1191" s="1">
        <v>115.54804521902969</v>
      </c>
      <c r="S1191" s="1">
        <v>113.41730324074075</v>
      </c>
      <c r="T1191" s="1">
        <v>116.06969963800019</v>
      </c>
      <c r="U1191" s="1">
        <v>115.30197836468183</v>
      </c>
      <c r="V1191" s="1">
        <v>113.94220521541948</v>
      </c>
      <c r="W1191" s="1">
        <v>116.60512532734757</v>
      </c>
      <c r="X1191" s="1">
        <v>124.42120820247551</v>
      </c>
      <c r="Y1191" s="1">
        <v>128.16441433248454</v>
      </c>
    </row>
    <row r="1192" spans="1:25" x14ac:dyDescent="0.25">
      <c r="A1192" s="1" t="s">
        <v>153</v>
      </c>
      <c r="B1192" s="1" t="s">
        <v>8</v>
      </c>
      <c r="C1192" s="1"/>
      <c r="D1192" s="1" t="s">
        <v>9</v>
      </c>
      <c r="E1192" s="1"/>
      <c r="F1192" s="1"/>
      <c r="G1192" s="1"/>
      <c r="H1192" s="1"/>
      <c r="I1192" s="1"/>
      <c r="J1192" s="1"/>
      <c r="K1192" s="1"/>
      <c r="L1192" s="1"/>
      <c r="M1192" s="1"/>
      <c r="N1192" s="1">
        <v>215.09952478568766</v>
      </c>
      <c r="O1192" s="1">
        <v>225.34307373575666</v>
      </c>
      <c r="P1192" s="1">
        <v>234.93600578871201</v>
      </c>
      <c r="Q1192" s="1">
        <v>230.4794117647059</v>
      </c>
      <c r="R1192" s="1">
        <v>236.57847385774846</v>
      </c>
      <c r="S1192" s="1">
        <v>248.33836805555552</v>
      </c>
      <c r="T1192" s="1">
        <v>241.9899031405929</v>
      </c>
      <c r="U1192" s="1">
        <v>238.79953220933632</v>
      </c>
      <c r="V1192" s="1">
        <v>253.44812925170069</v>
      </c>
      <c r="W1192" s="1">
        <v>257.84061915450803</v>
      </c>
      <c r="X1192" s="1">
        <v>262.15743580269719</v>
      </c>
      <c r="Y1192" s="1">
        <v>260.33508548563111</v>
      </c>
    </row>
    <row r="1193" spans="1:25" x14ac:dyDescent="0.25">
      <c r="A1193" s="1" t="s">
        <v>153</v>
      </c>
      <c r="B1193" s="1" t="s">
        <v>10</v>
      </c>
      <c r="C1193" s="1"/>
      <c r="D1193" s="1" t="s">
        <v>11</v>
      </c>
      <c r="E1193" s="1"/>
      <c r="F1193" s="1"/>
      <c r="G1193" s="1"/>
      <c r="H1193" s="1"/>
      <c r="I1193" s="1"/>
      <c r="J1193" s="1"/>
      <c r="K1193" s="1"/>
      <c r="L1193" s="1"/>
      <c r="M1193" s="1"/>
      <c r="N1193" s="1">
        <v>46.128074916138651</v>
      </c>
      <c r="O1193" s="1">
        <v>45.229663810151614</v>
      </c>
      <c r="P1193" s="1">
        <v>44.855938253738543</v>
      </c>
      <c r="Q1193" s="1">
        <v>44.392666157372034</v>
      </c>
      <c r="R1193" s="1">
        <v>48.073480923221851</v>
      </c>
      <c r="S1193" s="1">
        <v>45.244328703703701</v>
      </c>
      <c r="T1193" s="1">
        <v>45.140397221406914</v>
      </c>
      <c r="U1193" s="1">
        <v>45.49848942598188</v>
      </c>
      <c r="V1193" s="1">
        <v>48.309665532879812</v>
      </c>
      <c r="W1193" s="1">
        <v>49.954255518144407</v>
      </c>
      <c r="X1193" s="1">
        <v>50.821355994827272</v>
      </c>
      <c r="Y1193" s="1">
        <v>54.500500181884334</v>
      </c>
    </row>
    <row r="1194" spans="1:25" x14ac:dyDescent="0.25">
      <c r="A1194" s="1" t="s">
        <v>153</v>
      </c>
      <c r="B1194" s="1" t="s">
        <v>12</v>
      </c>
      <c r="C1194" s="1"/>
      <c r="D1194" s="1" t="s">
        <v>13</v>
      </c>
      <c r="E1194" s="1"/>
      <c r="F1194" s="1"/>
      <c r="G1194" s="1"/>
      <c r="H1194" s="1"/>
      <c r="I1194" s="1"/>
      <c r="J1194" s="1"/>
      <c r="K1194" s="1"/>
      <c r="L1194" s="1"/>
      <c r="M1194" s="1"/>
      <c r="N1194" s="1">
        <v>57.100035248501939</v>
      </c>
      <c r="O1194" s="1">
        <v>56.007436904094227</v>
      </c>
      <c r="P1194" s="1">
        <v>54.731410397016894</v>
      </c>
      <c r="Q1194" s="1">
        <v>56.3800777345919</v>
      </c>
      <c r="R1194" s="1">
        <v>56.03539375274967</v>
      </c>
      <c r="S1194" s="1">
        <v>58.374498933901918</v>
      </c>
      <c r="T1194" s="1">
        <v>59.100252525252522</v>
      </c>
      <c r="U1194" s="1">
        <v>60.959753972321892</v>
      </c>
      <c r="V1194" s="1">
        <v>59.271816707218164</v>
      </c>
      <c r="W1194" s="1">
        <v>58.391485630784217</v>
      </c>
      <c r="X1194" s="1">
        <v>59.660475540830262</v>
      </c>
      <c r="Y1194" s="1">
        <v>62.084938366718028</v>
      </c>
    </row>
    <row r="1195" spans="1:25" x14ac:dyDescent="0.25">
      <c r="A1195" s="1" t="s">
        <v>153</v>
      </c>
      <c r="B1195" s="1" t="s">
        <v>14</v>
      </c>
      <c r="C1195" s="1"/>
      <c r="D1195" s="1" t="s">
        <v>15</v>
      </c>
      <c r="E1195" s="1"/>
      <c r="F1195" s="1"/>
      <c r="G1195" s="1"/>
      <c r="H1195" s="1"/>
      <c r="I1195" s="1"/>
      <c r="J1195" s="1"/>
      <c r="K1195" s="1"/>
      <c r="L1195" s="1"/>
      <c r="M1195" s="1"/>
      <c r="N1195" s="1">
        <v>73.507366936905171</v>
      </c>
      <c r="O1195" s="1">
        <v>78.573236118900724</v>
      </c>
      <c r="P1195" s="1">
        <v>77.129743364772978</v>
      </c>
      <c r="Q1195" s="1">
        <v>79.714114380899503</v>
      </c>
      <c r="R1195" s="1">
        <v>80.646524417069941</v>
      </c>
      <c r="S1195" s="1">
        <v>85.913731343283573</v>
      </c>
      <c r="T1195" s="1">
        <v>86.697727272727278</v>
      </c>
      <c r="U1195" s="1">
        <v>91.067391081496666</v>
      </c>
      <c r="V1195" s="1">
        <v>94.292092457420921</v>
      </c>
      <c r="W1195" s="1">
        <v>92.953940574768623</v>
      </c>
      <c r="X1195" s="1">
        <v>96.229312024946424</v>
      </c>
      <c r="Y1195" s="1">
        <v>102.33050847457626</v>
      </c>
    </row>
    <row r="1196" spans="1:25" x14ac:dyDescent="0.25">
      <c r="A1196" s="1" t="s">
        <v>153</v>
      </c>
      <c r="B1196" s="1" t="s">
        <v>16</v>
      </c>
      <c r="C1196" s="1"/>
      <c r="D1196" s="1" t="s">
        <v>17</v>
      </c>
      <c r="E1196" s="1"/>
      <c r="F1196" s="1"/>
      <c r="G1196" s="1"/>
      <c r="H1196" s="1"/>
      <c r="I1196" s="1"/>
      <c r="J1196" s="1"/>
      <c r="K1196" s="1"/>
      <c r="L1196" s="1"/>
      <c r="M1196" s="1"/>
      <c r="N1196" s="1">
        <v>48.19259781459288</v>
      </c>
      <c r="O1196" s="1">
        <v>51.519326977005051</v>
      </c>
      <c r="P1196" s="1">
        <v>51.138846238210135</v>
      </c>
      <c r="Q1196" s="1">
        <v>53.205807884508609</v>
      </c>
      <c r="R1196" s="1">
        <v>53.91808183018037</v>
      </c>
      <c r="S1196" s="1">
        <v>59.111769722814508</v>
      </c>
      <c r="T1196" s="1">
        <v>60.402020202020196</v>
      </c>
      <c r="U1196" s="1">
        <v>61.572854946181444</v>
      </c>
      <c r="V1196" s="1">
        <v>62.336090835360906</v>
      </c>
      <c r="W1196" s="1">
        <v>61.354573794447155</v>
      </c>
      <c r="X1196" s="1">
        <v>61.910212434223354</v>
      </c>
      <c r="Y1196" s="1">
        <v>65.584553158705702</v>
      </c>
    </row>
    <row r="1197" spans="1:25" x14ac:dyDescent="0.25">
      <c r="A1197" s="1" t="s">
        <v>153</v>
      </c>
      <c r="B1197" s="1" t="s">
        <v>18</v>
      </c>
      <c r="C1197" s="1"/>
      <c r="D1197" s="1" t="s">
        <v>19</v>
      </c>
      <c r="E1197" s="1"/>
      <c r="F1197" s="1"/>
      <c r="G1197" s="1"/>
      <c r="H1197" s="1"/>
      <c r="I1197" s="1"/>
      <c r="J1197" s="1"/>
      <c r="K1197" s="1"/>
      <c r="L1197" s="1"/>
      <c r="M1197" s="1"/>
      <c r="N1197" s="1">
        <v>58.368311419707489</v>
      </c>
      <c r="O1197" s="1">
        <v>56.562104283054005</v>
      </c>
      <c r="P1197" s="1">
        <v>60.139485627836613</v>
      </c>
      <c r="Q1197" s="1">
        <v>55.883812949640287</v>
      </c>
      <c r="R1197" s="1">
        <v>55.189026855327754</v>
      </c>
      <c r="S1197" s="1">
        <v>53.525803198386399</v>
      </c>
      <c r="T1197" s="1">
        <v>60.607745266781414</v>
      </c>
      <c r="U1197" s="1">
        <v>67.514359403317997</v>
      </c>
      <c r="V1197" s="1">
        <v>66.741695430070408</v>
      </c>
      <c r="W1197" s="1">
        <v>73.875486490270205</v>
      </c>
      <c r="X1197" s="1">
        <v>70.68017644699907</v>
      </c>
      <c r="Y1197" s="1">
        <v>63.914447898364642</v>
      </c>
    </row>
    <row r="1198" spans="1:25" x14ac:dyDescent="0.25">
      <c r="A1198" s="1" t="s">
        <v>153</v>
      </c>
      <c r="B1198" s="1" t="s">
        <v>20</v>
      </c>
      <c r="C1198" s="1"/>
      <c r="D1198" s="1" t="s">
        <v>21</v>
      </c>
      <c r="E1198" s="1">
        <v>580</v>
      </c>
      <c r="F1198" s="1">
        <v>579.5</v>
      </c>
      <c r="G1198" s="1">
        <v>605.80000000000007</v>
      </c>
      <c r="H1198" s="1">
        <v>572.79999999999995</v>
      </c>
      <c r="I1198" s="1">
        <v>580.4</v>
      </c>
      <c r="J1198" s="1">
        <v>559</v>
      </c>
      <c r="K1198" s="1">
        <v>570.20000000000005</v>
      </c>
      <c r="L1198" s="1">
        <v>580.70000000000005</v>
      </c>
      <c r="M1198" s="1">
        <v>591.5</v>
      </c>
      <c r="N1198" s="1">
        <v>621.46831141970756</v>
      </c>
      <c r="O1198" s="1">
        <v>628.7621042830541</v>
      </c>
      <c r="P1198" s="1">
        <v>638.0394856278366</v>
      </c>
      <c r="Q1198" s="1">
        <v>633.38381294964029</v>
      </c>
      <c r="R1198" s="1">
        <v>645.98902685532767</v>
      </c>
      <c r="S1198" s="1">
        <v>668.52580319838626</v>
      </c>
      <c r="T1198" s="1">
        <v>673.20774526678133</v>
      </c>
      <c r="U1198" s="1">
        <v>680.71435940331799</v>
      </c>
      <c r="V1198" s="1">
        <v>702.44169543007047</v>
      </c>
      <c r="W1198" s="1">
        <v>710.9754864902701</v>
      </c>
      <c r="X1198" s="1">
        <v>729.28017644699912</v>
      </c>
      <c r="Y1198" s="1">
        <v>736.91444789836453</v>
      </c>
    </row>
    <row r="1199" spans="1:25" x14ac:dyDescent="0.25">
      <c r="A1199" s="1" t="s">
        <v>154</v>
      </c>
      <c r="B1199" s="1" t="s">
        <v>4</v>
      </c>
      <c r="C1199" s="1"/>
      <c r="D1199" s="1" t="s">
        <v>5</v>
      </c>
      <c r="E1199" s="1"/>
      <c r="F1199" s="1"/>
      <c r="G1199" s="1"/>
      <c r="H1199" s="1"/>
      <c r="I1199" s="1"/>
      <c r="J1199" s="1"/>
      <c r="K1199" s="1"/>
      <c r="L1199" s="1"/>
      <c r="M1199" s="1"/>
      <c r="N1199" s="1">
        <v>15.9</v>
      </c>
      <c r="O1199" s="1">
        <v>12.3</v>
      </c>
      <c r="P1199" s="1">
        <v>16.100000000000001</v>
      </c>
      <c r="Q1199" s="1">
        <v>13.9</v>
      </c>
      <c r="R1199" s="1">
        <v>13.2</v>
      </c>
      <c r="S1199" s="1">
        <v>11.1</v>
      </c>
      <c r="T1199" s="1">
        <v>14.8</v>
      </c>
      <c r="U1199" s="1">
        <v>14.3</v>
      </c>
      <c r="V1199" s="1">
        <v>13.3</v>
      </c>
      <c r="W1199" s="1">
        <v>12.4</v>
      </c>
      <c r="X1199" s="1">
        <v>12.3</v>
      </c>
      <c r="Y1199" s="1">
        <v>13.8</v>
      </c>
    </row>
    <row r="1200" spans="1:25" x14ac:dyDescent="0.25">
      <c r="A1200" s="1" t="s">
        <v>154</v>
      </c>
      <c r="B1200" s="1" t="s">
        <v>6</v>
      </c>
      <c r="C1200" s="1"/>
      <c r="D1200" s="1" t="s">
        <v>7</v>
      </c>
      <c r="E1200" s="1"/>
      <c r="F1200" s="1"/>
      <c r="G1200" s="1"/>
      <c r="H1200" s="1"/>
      <c r="I1200" s="1"/>
      <c r="J1200" s="1"/>
      <c r="K1200" s="1"/>
      <c r="L1200" s="1"/>
      <c r="M1200" s="1"/>
      <c r="N1200" s="1">
        <v>42.750838613492355</v>
      </c>
      <c r="O1200" s="1">
        <v>41.251341934268765</v>
      </c>
      <c r="P1200" s="1">
        <v>38.370139893873613</v>
      </c>
      <c r="Q1200" s="1">
        <v>37.543506493506484</v>
      </c>
      <c r="R1200" s="1">
        <v>38.516015073009896</v>
      </c>
      <c r="S1200" s="1">
        <v>40.546971450617285</v>
      </c>
      <c r="T1200" s="1">
        <v>37.899129243713922</v>
      </c>
      <c r="U1200" s="1">
        <v>36.003157586979832</v>
      </c>
      <c r="V1200" s="1">
        <v>38.1313775510204</v>
      </c>
      <c r="W1200" s="1">
        <v>37.329405162738503</v>
      </c>
      <c r="X1200" s="1">
        <v>36.497644559394047</v>
      </c>
      <c r="Y1200" s="1">
        <v>36.826918879592576</v>
      </c>
    </row>
    <row r="1201" spans="1:25" x14ac:dyDescent="0.25">
      <c r="A1201" s="1" t="s">
        <v>154</v>
      </c>
      <c r="B1201" s="1" t="s">
        <v>8</v>
      </c>
      <c r="C1201" s="1"/>
      <c r="D1201" s="1" t="s">
        <v>9</v>
      </c>
      <c r="E1201" s="1"/>
      <c r="F1201" s="1"/>
      <c r="G1201" s="1"/>
      <c r="H1201" s="1"/>
      <c r="I1201" s="1"/>
      <c r="J1201" s="1"/>
      <c r="K1201" s="1"/>
      <c r="L1201" s="1"/>
      <c r="M1201" s="1"/>
      <c r="N1201" s="1">
        <v>40.825959746552371</v>
      </c>
      <c r="O1201" s="1">
        <v>44.098493266785951</v>
      </c>
      <c r="P1201" s="1">
        <v>42.750014471780034</v>
      </c>
      <c r="Q1201" s="1">
        <v>41.75</v>
      </c>
      <c r="R1201" s="1">
        <v>40.959491285916151</v>
      </c>
      <c r="S1201" s="1">
        <v>42.978067129629629</v>
      </c>
      <c r="T1201" s="1">
        <v>43.66160845318462</v>
      </c>
      <c r="U1201" s="1">
        <v>43.589893772536783</v>
      </c>
      <c r="V1201" s="1">
        <v>45.901530612244912</v>
      </c>
      <c r="W1201" s="1">
        <v>42.478479236812561</v>
      </c>
      <c r="X1201" s="1">
        <v>44.794448549787553</v>
      </c>
      <c r="Y1201" s="1">
        <v>46.812841033102949</v>
      </c>
    </row>
    <row r="1202" spans="1:25" x14ac:dyDescent="0.25">
      <c r="A1202" s="1" t="s">
        <v>154</v>
      </c>
      <c r="B1202" s="1" t="s">
        <v>10</v>
      </c>
      <c r="C1202" s="1"/>
      <c r="D1202" s="1" t="s">
        <v>11</v>
      </c>
      <c r="E1202" s="1"/>
      <c r="F1202" s="1"/>
      <c r="G1202" s="1"/>
      <c r="H1202" s="1"/>
      <c r="I1202" s="1"/>
      <c r="J1202" s="1"/>
      <c r="K1202" s="1"/>
      <c r="L1202" s="1"/>
      <c r="M1202" s="1"/>
      <c r="N1202" s="1">
        <v>16.023201639955275</v>
      </c>
      <c r="O1202" s="1">
        <v>16.150164798945287</v>
      </c>
      <c r="P1202" s="1">
        <v>15.37984563434636</v>
      </c>
      <c r="Q1202" s="1">
        <v>14.706493506493505</v>
      </c>
      <c r="R1202" s="1">
        <v>16.024493641073953</v>
      </c>
      <c r="S1202" s="1">
        <v>16.174961419753085</v>
      </c>
      <c r="T1202" s="1">
        <v>14.73926230310146</v>
      </c>
      <c r="U1202" s="1">
        <v>14.206948640483386</v>
      </c>
      <c r="V1202" s="1">
        <v>16.167091836734691</v>
      </c>
      <c r="W1202" s="1">
        <v>15.992115600448933</v>
      </c>
      <c r="X1202" s="1">
        <v>14.907906890818401</v>
      </c>
      <c r="Y1202" s="1">
        <v>15.660240087304475</v>
      </c>
    </row>
    <row r="1203" spans="1:25" x14ac:dyDescent="0.25">
      <c r="A1203" s="1" t="s">
        <v>154</v>
      </c>
      <c r="B1203" s="1" t="s">
        <v>12</v>
      </c>
      <c r="C1203" s="1"/>
      <c r="D1203" s="1" t="s">
        <v>13</v>
      </c>
      <c r="E1203" s="1"/>
      <c r="F1203" s="1"/>
      <c r="G1203" s="1"/>
      <c r="H1203" s="1"/>
      <c r="I1203" s="1"/>
      <c r="J1203" s="1"/>
      <c r="K1203" s="1"/>
      <c r="L1203" s="1"/>
      <c r="M1203" s="1"/>
      <c r="N1203" s="1">
        <v>18.554317941487486</v>
      </c>
      <c r="O1203" s="1">
        <v>17.605776780706677</v>
      </c>
      <c r="P1203" s="1">
        <v>18.871868830883965</v>
      </c>
      <c r="Q1203" s="1">
        <v>18.614658523042753</v>
      </c>
      <c r="R1203" s="1">
        <v>17.75728112626485</v>
      </c>
      <c r="S1203" s="1">
        <v>16.789125799573561</v>
      </c>
      <c r="T1203" s="1">
        <v>17.110984848484847</v>
      </c>
      <c r="U1203" s="1">
        <v>17.209144028703228</v>
      </c>
      <c r="V1203" s="1">
        <v>16.417112733171127</v>
      </c>
      <c r="W1203" s="1">
        <v>17.048007793472966</v>
      </c>
      <c r="X1203" s="1">
        <v>17.257162346521149</v>
      </c>
      <c r="Y1203" s="1">
        <v>16.681953004622496</v>
      </c>
    </row>
    <row r="1204" spans="1:25" x14ac:dyDescent="0.25">
      <c r="A1204" s="1" t="s">
        <v>154</v>
      </c>
      <c r="B1204" s="1" t="s">
        <v>14</v>
      </c>
      <c r="C1204" s="1"/>
      <c r="D1204" s="1" t="s">
        <v>15</v>
      </c>
      <c r="E1204" s="1"/>
      <c r="F1204" s="1"/>
      <c r="G1204" s="1"/>
      <c r="H1204" s="1"/>
      <c r="I1204" s="1"/>
      <c r="J1204" s="1"/>
      <c r="K1204" s="1"/>
      <c r="L1204" s="1"/>
      <c r="M1204" s="1"/>
      <c r="N1204" s="1">
        <v>23.885783104218067</v>
      </c>
      <c r="O1204" s="1">
        <v>24.699270891755464</v>
      </c>
      <c r="P1204" s="1">
        <v>26.595009870585656</v>
      </c>
      <c r="Q1204" s="1">
        <v>26.318711826762911</v>
      </c>
      <c r="R1204" s="1">
        <v>25.556401231852174</v>
      </c>
      <c r="S1204" s="1">
        <v>24.709701492537313</v>
      </c>
      <c r="T1204" s="1">
        <v>25.101136363636364</v>
      </c>
      <c r="U1204" s="1">
        <v>25.708631471040494</v>
      </c>
      <c r="V1204" s="1">
        <v>26.117031630170313</v>
      </c>
      <c r="W1204" s="1">
        <v>27.138879688261081</v>
      </c>
      <c r="X1204" s="1">
        <v>27.834924965893592</v>
      </c>
      <c r="Y1204" s="1">
        <v>27.495762711864405</v>
      </c>
    </row>
    <row r="1205" spans="1:25" x14ac:dyDescent="0.25">
      <c r="A1205" s="1" t="s">
        <v>154</v>
      </c>
      <c r="B1205" s="1" t="s">
        <v>16</v>
      </c>
      <c r="C1205" s="1"/>
      <c r="D1205" s="1" t="s">
        <v>17</v>
      </c>
      <c r="E1205" s="1"/>
      <c r="F1205" s="1"/>
      <c r="G1205" s="1"/>
      <c r="H1205" s="1"/>
      <c r="I1205" s="1"/>
      <c r="J1205" s="1"/>
      <c r="K1205" s="1"/>
      <c r="L1205" s="1"/>
      <c r="M1205" s="1"/>
      <c r="N1205" s="1">
        <v>15.659898954294441</v>
      </c>
      <c r="O1205" s="1">
        <v>16.194952327537859</v>
      </c>
      <c r="P1205" s="1">
        <v>17.63312129853038</v>
      </c>
      <c r="Q1205" s="1">
        <v>17.566629650194336</v>
      </c>
      <c r="R1205" s="1">
        <v>17.086317641882971</v>
      </c>
      <c r="S1205" s="1">
        <v>17.001172707889125</v>
      </c>
      <c r="T1205" s="1">
        <v>17.487878787878788</v>
      </c>
      <c r="U1205" s="1">
        <v>17.382224500256278</v>
      </c>
      <c r="V1205" s="1">
        <v>17.265855636658557</v>
      </c>
      <c r="W1205" s="1">
        <v>17.913112518265955</v>
      </c>
      <c r="X1205" s="1">
        <v>17.907912687585267</v>
      </c>
      <c r="Y1205" s="1">
        <v>17.622284283513096</v>
      </c>
    </row>
    <row r="1206" spans="1:25" x14ac:dyDescent="0.25">
      <c r="A1206" s="1" t="s">
        <v>154</v>
      </c>
      <c r="B1206" s="1" t="s">
        <v>18</v>
      </c>
      <c r="C1206" s="1"/>
      <c r="D1206" s="1" t="s">
        <v>19</v>
      </c>
      <c r="E1206" s="1"/>
      <c r="F1206" s="1"/>
      <c r="G1206" s="1"/>
      <c r="H1206" s="1"/>
      <c r="I1206" s="1"/>
      <c r="J1206" s="1"/>
      <c r="K1206" s="1"/>
      <c r="L1206" s="1"/>
      <c r="M1206" s="1"/>
      <c r="N1206" s="1">
        <v>12.581681193677058</v>
      </c>
      <c r="O1206" s="1">
        <v>13.301117318435754</v>
      </c>
      <c r="P1206" s="1">
        <v>12.172692889561272</v>
      </c>
      <c r="Q1206" s="1">
        <v>13.757266187050361</v>
      </c>
      <c r="R1206" s="1">
        <v>13.581721051111753</v>
      </c>
      <c r="S1206" s="1">
        <v>16.027604091629449</v>
      </c>
      <c r="T1206" s="1">
        <v>13.933390705679862</v>
      </c>
      <c r="U1206" s="1">
        <v>14.816032343510386</v>
      </c>
      <c r="V1206" s="1">
        <v>14.529021123843711</v>
      </c>
      <c r="W1206" s="1">
        <v>13.995576088478231</v>
      </c>
      <c r="X1206" s="1">
        <v>15.411642828498863</v>
      </c>
      <c r="Y1206" s="1">
        <v>14.190052709825652</v>
      </c>
    </row>
    <row r="1207" spans="1:25" x14ac:dyDescent="0.25">
      <c r="A1207" s="1" t="s">
        <v>154</v>
      </c>
      <c r="B1207" s="1" t="s">
        <v>20</v>
      </c>
      <c r="C1207" s="1"/>
      <c r="D1207" s="1" t="s">
        <v>21</v>
      </c>
      <c r="E1207" s="1">
        <v>165.5</v>
      </c>
      <c r="F1207" s="1">
        <v>162.29999999999998</v>
      </c>
      <c r="G1207" s="1">
        <v>159.80000000000001</v>
      </c>
      <c r="H1207" s="1">
        <v>166.5</v>
      </c>
      <c r="I1207" s="1">
        <v>167.7</v>
      </c>
      <c r="J1207" s="1">
        <v>164</v>
      </c>
      <c r="K1207" s="1">
        <v>167.10000000000002</v>
      </c>
      <c r="L1207" s="1">
        <v>167.6</v>
      </c>
      <c r="M1207" s="1">
        <v>176.1</v>
      </c>
      <c r="N1207" s="1">
        <v>186.18168119367706</v>
      </c>
      <c r="O1207" s="1">
        <v>185.60111731843577</v>
      </c>
      <c r="P1207" s="1">
        <v>187.87269288956128</v>
      </c>
      <c r="Q1207" s="1">
        <v>184.15726618705034</v>
      </c>
      <c r="R1207" s="1">
        <v>182.68172105111171</v>
      </c>
      <c r="S1207" s="1">
        <v>185.32760409162947</v>
      </c>
      <c r="T1207" s="1">
        <v>184.73339070567988</v>
      </c>
      <c r="U1207" s="1">
        <v>183.21603234351039</v>
      </c>
      <c r="V1207" s="1">
        <v>187.82902112384372</v>
      </c>
      <c r="W1207" s="1">
        <v>184.29557608847821</v>
      </c>
      <c r="X1207" s="1">
        <v>186.91164282849886</v>
      </c>
      <c r="Y1207" s="1">
        <v>189.09005270982567</v>
      </c>
    </row>
    <row r="1208" spans="1:25" x14ac:dyDescent="0.25">
      <c r="A1208" s="1" t="s">
        <v>155</v>
      </c>
      <c r="B1208" s="1" t="s">
        <v>4</v>
      </c>
      <c r="C1208" s="1"/>
      <c r="D1208" s="1" t="s">
        <v>5</v>
      </c>
      <c r="E1208" s="1"/>
      <c r="F1208" s="1"/>
      <c r="G1208" s="1"/>
      <c r="H1208" s="1"/>
      <c r="I1208" s="1"/>
      <c r="J1208" s="1"/>
      <c r="K1208" s="1"/>
      <c r="L1208" s="1"/>
      <c r="M1208" s="1"/>
      <c r="N1208" s="1">
        <v>36.9</v>
      </c>
      <c r="O1208" s="1">
        <v>37.1</v>
      </c>
      <c r="P1208" s="1">
        <v>33.4</v>
      </c>
      <c r="Q1208" s="1">
        <v>37.799999999999997</v>
      </c>
      <c r="R1208" s="1">
        <v>32.200000000000003</v>
      </c>
      <c r="S1208" s="1">
        <v>35.5</v>
      </c>
      <c r="T1208" s="1">
        <v>37.5</v>
      </c>
      <c r="U1208" s="1">
        <v>32.200000000000003</v>
      </c>
      <c r="V1208" s="1">
        <v>31.7</v>
      </c>
      <c r="W1208" s="1">
        <v>27.9</v>
      </c>
      <c r="X1208" s="1">
        <v>33.1</v>
      </c>
      <c r="Y1208" s="1">
        <v>30.6</v>
      </c>
    </row>
    <row r="1209" spans="1:25" x14ac:dyDescent="0.25">
      <c r="A1209" s="1" t="s">
        <v>155</v>
      </c>
      <c r="B1209" s="1" t="s">
        <v>6</v>
      </c>
      <c r="C1209" s="1"/>
      <c r="D1209" s="1" t="s">
        <v>7</v>
      </c>
      <c r="E1209" s="1"/>
      <c r="F1209" s="1"/>
      <c r="G1209" s="1"/>
      <c r="H1209" s="1"/>
      <c r="I1209" s="1"/>
      <c r="J1209" s="1"/>
      <c r="K1209" s="1"/>
      <c r="L1209" s="1"/>
      <c r="M1209" s="1"/>
      <c r="N1209" s="1">
        <v>86.99021617592247</v>
      </c>
      <c r="O1209" s="1">
        <v>82.972784631321204</v>
      </c>
      <c r="P1209" s="1">
        <v>83.727255185721191</v>
      </c>
      <c r="Q1209" s="1">
        <v>88.453896103896085</v>
      </c>
      <c r="R1209" s="1">
        <v>86.960602920395687</v>
      </c>
      <c r="S1209" s="1">
        <v>76.182619598765442</v>
      </c>
      <c r="T1209" s="1">
        <v>77.302651403972206</v>
      </c>
      <c r="U1209" s="1">
        <v>81.653094240327462</v>
      </c>
      <c r="V1209" s="1">
        <v>78.409410430838989</v>
      </c>
      <c r="W1209" s="1">
        <v>80.063973063973066</v>
      </c>
      <c r="X1209" s="1">
        <v>80.43104563088859</v>
      </c>
      <c r="Y1209" s="1">
        <v>77.976509639869036</v>
      </c>
    </row>
    <row r="1210" spans="1:25" x14ac:dyDescent="0.25">
      <c r="A1210" s="1" t="s">
        <v>155</v>
      </c>
      <c r="B1210" s="1" t="s">
        <v>8</v>
      </c>
      <c r="C1210" s="1"/>
      <c r="D1210" s="1" t="s">
        <v>9</v>
      </c>
      <c r="E1210" s="1"/>
      <c r="F1210" s="1"/>
      <c r="G1210" s="1"/>
      <c r="H1210" s="1"/>
      <c r="I1210" s="1"/>
      <c r="J1210" s="1"/>
      <c r="K1210" s="1"/>
      <c r="L1210" s="1"/>
      <c r="M1210" s="1"/>
      <c r="N1210" s="1">
        <v>90.005469623555712</v>
      </c>
      <c r="O1210" s="1">
        <v>93.742838308691972</v>
      </c>
      <c r="P1210" s="1">
        <v>96.412474674384953</v>
      </c>
      <c r="Q1210" s="1">
        <v>97.39705882352942</v>
      </c>
      <c r="R1210" s="1">
        <v>95.759651436646237</v>
      </c>
      <c r="S1210" s="1">
        <v>98.826678240740733</v>
      </c>
      <c r="T1210" s="1">
        <v>93.833754035808624</v>
      </c>
      <c r="U1210" s="1">
        <v>103.026361953026</v>
      </c>
      <c r="V1210" s="1">
        <v>99.846258503401387</v>
      </c>
      <c r="W1210" s="1">
        <v>108.93619528619527</v>
      </c>
      <c r="X1210" s="1">
        <v>115.71591538887864</v>
      </c>
      <c r="Y1210" s="1">
        <v>111.56484176064023</v>
      </c>
    </row>
    <row r="1211" spans="1:25" x14ac:dyDescent="0.25">
      <c r="A1211" s="1" t="s">
        <v>155</v>
      </c>
      <c r="B1211" s="1" t="s">
        <v>10</v>
      </c>
      <c r="C1211" s="1"/>
      <c r="D1211" s="1" t="s">
        <v>11</v>
      </c>
      <c r="E1211" s="1"/>
      <c r="F1211" s="1"/>
      <c r="G1211" s="1"/>
      <c r="H1211" s="1"/>
      <c r="I1211" s="1"/>
      <c r="J1211" s="1"/>
      <c r="K1211" s="1"/>
      <c r="L1211" s="1"/>
      <c r="M1211" s="1"/>
      <c r="N1211" s="1">
        <v>32.604314200521806</v>
      </c>
      <c r="O1211" s="1">
        <v>32.484377059986812</v>
      </c>
      <c r="P1211" s="1">
        <v>33.560270139893873</v>
      </c>
      <c r="Q1211" s="1">
        <v>34.649045072574481</v>
      </c>
      <c r="R1211" s="1">
        <v>36.179745642958075</v>
      </c>
      <c r="S1211" s="1">
        <v>30.390702160493827</v>
      </c>
      <c r="T1211" s="1">
        <v>30.063594560219158</v>
      </c>
      <c r="U1211" s="1">
        <v>32.220543806646525</v>
      </c>
      <c r="V1211" s="1">
        <v>33.244331065759638</v>
      </c>
      <c r="W1211" s="1">
        <v>34.299831649831646</v>
      </c>
      <c r="X1211" s="1">
        <v>32.853038980232775</v>
      </c>
      <c r="Y1211" s="1">
        <v>33.158648599490732</v>
      </c>
    </row>
    <row r="1212" spans="1:25" x14ac:dyDescent="0.25">
      <c r="A1212" s="1" t="s">
        <v>155</v>
      </c>
      <c r="B1212" s="1" t="s">
        <v>12</v>
      </c>
      <c r="C1212" s="1"/>
      <c r="D1212" s="1" t="s">
        <v>13</v>
      </c>
      <c r="E1212" s="1"/>
      <c r="F1212" s="1"/>
      <c r="G1212" s="1"/>
      <c r="H1212" s="1"/>
      <c r="I1212" s="1"/>
      <c r="J1212" s="1"/>
      <c r="K1212" s="1"/>
      <c r="L1212" s="1"/>
      <c r="M1212" s="1"/>
      <c r="N1212" s="1">
        <v>39.663447303489598</v>
      </c>
      <c r="O1212" s="1">
        <v>40.177285473920364</v>
      </c>
      <c r="P1212" s="1">
        <v>39.448486510199608</v>
      </c>
      <c r="Q1212" s="1">
        <v>35.978411993337033</v>
      </c>
      <c r="R1212" s="1">
        <v>35.779157501099874</v>
      </c>
      <c r="S1212" s="1">
        <v>37.911855010660979</v>
      </c>
      <c r="T1212" s="1">
        <v>37.546717171717169</v>
      </c>
      <c r="U1212" s="1">
        <v>36.444572014351621</v>
      </c>
      <c r="V1212" s="1">
        <v>37.144403892944041</v>
      </c>
      <c r="W1212" s="1">
        <v>39.915947394057483</v>
      </c>
      <c r="X1212" s="1">
        <v>39.088842330929644</v>
      </c>
      <c r="Y1212" s="1">
        <v>40.733118258859783</v>
      </c>
    </row>
    <row r="1213" spans="1:25" x14ac:dyDescent="0.25">
      <c r="A1213" s="1" t="s">
        <v>155</v>
      </c>
      <c r="B1213" s="1" t="s">
        <v>14</v>
      </c>
      <c r="C1213" s="1"/>
      <c r="D1213" s="1" t="s">
        <v>15</v>
      </c>
      <c r="E1213" s="1"/>
      <c r="F1213" s="1"/>
      <c r="G1213" s="1"/>
      <c r="H1213" s="1"/>
      <c r="I1213" s="1"/>
      <c r="J1213" s="1"/>
      <c r="K1213" s="1"/>
      <c r="L1213" s="1"/>
      <c r="M1213" s="1"/>
      <c r="N1213" s="1">
        <v>51.060486429326744</v>
      </c>
      <c r="O1213" s="1">
        <v>56.365002804262474</v>
      </c>
      <c r="P1213" s="1">
        <v>55.59242158368064</v>
      </c>
      <c r="Q1213" s="1">
        <v>50.868806218767354</v>
      </c>
      <c r="R1213" s="1">
        <v>51.49360976682798</v>
      </c>
      <c r="S1213" s="1">
        <v>55.797462686567158</v>
      </c>
      <c r="T1213" s="1">
        <v>55.079545454545453</v>
      </c>
      <c r="U1213" s="1">
        <v>54.444315735520249</v>
      </c>
      <c r="V1213" s="1">
        <v>59.090875912408762</v>
      </c>
      <c r="W1213" s="1">
        <v>63.542562104237703</v>
      </c>
      <c r="X1213" s="1">
        <v>63.048314168778013</v>
      </c>
      <c r="Y1213" s="1">
        <v>67.137711864406782</v>
      </c>
    </row>
    <row r="1214" spans="1:25" x14ac:dyDescent="0.25">
      <c r="A1214" s="1" t="s">
        <v>155</v>
      </c>
      <c r="B1214" s="1" t="s">
        <v>16</v>
      </c>
      <c r="C1214" s="1"/>
      <c r="D1214" s="1" t="s">
        <v>17</v>
      </c>
      <c r="E1214" s="1"/>
      <c r="F1214" s="1"/>
      <c r="G1214" s="1"/>
      <c r="H1214" s="1"/>
      <c r="I1214" s="1"/>
      <c r="J1214" s="1"/>
      <c r="K1214" s="1"/>
      <c r="L1214" s="1"/>
      <c r="M1214" s="1"/>
      <c r="N1214" s="1">
        <v>33.47606626718364</v>
      </c>
      <c r="O1214" s="1">
        <v>36.957711721817162</v>
      </c>
      <c r="P1214" s="1">
        <v>36.859091906119765</v>
      </c>
      <c r="Q1214" s="1">
        <v>33.95278178789561</v>
      </c>
      <c r="R1214" s="1">
        <v>34.427232732072149</v>
      </c>
      <c r="S1214" s="1">
        <v>38.390682302771857</v>
      </c>
      <c r="T1214" s="1">
        <v>38.37373737373737</v>
      </c>
      <c r="U1214" s="1">
        <v>36.81111225012814</v>
      </c>
      <c r="V1214" s="1">
        <v>39.064720194647208</v>
      </c>
      <c r="W1214" s="1">
        <v>41.941490501704827</v>
      </c>
      <c r="X1214" s="1">
        <v>40.562843500292338</v>
      </c>
      <c r="Y1214" s="1">
        <v>43.029169876733441</v>
      </c>
    </row>
    <row r="1215" spans="1:25" x14ac:dyDescent="0.25">
      <c r="A1215" s="1" t="s">
        <v>155</v>
      </c>
      <c r="B1215" s="1" t="s">
        <v>18</v>
      </c>
      <c r="C1215" s="1"/>
      <c r="D1215" s="1" t="s">
        <v>19</v>
      </c>
      <c r="E1215" s="1"/>
      <c r="F1215" s="1"/>
      <c r="G1215" s="1"/>
      <c r="H1215" s="1"/>
      <c r="I1215" s="1"/>
      <c r="J1215" s="1"/>
      <c r="K1215" s="1"/>
      <c r="L1215" s="1"/>
      <c r="M1215" s="1"/>
      <c r="N1215" s="1">
        <v>31.754897326045207</v>
      </c>
      <c r="O1215" s="1">
        <v>31.598603351955308</v>
      </c>
      <c r="P1215" s="1">
        <v>30.634341906202724</v>
      </c>
      <c r="Q1215" s="1">
        <v>30.55517985611511</v>
      </c>
      <c r="R1215" s="1">
        <v>31.657984406583889</v>
      </c>
      <c r="S1215" s="1">
        <v>35.613369831436387</v>
      </c>
      <c r="T1215" s="1">
        <v>30.174182444061962</v>
      </c>
      <c r="U1215" s="1">
        <v>31.60018123518751</v>
      </c>
      <c r="V1215" s="1">
        <v>37.154065994753552</v>
      </c>
      <c r="W1215" s="1">
        <v>33.350594988100234</v>
      </c>
      <c r="X1215" s="1">
        <v>32.966568640556076</v>
      </c>
      <c r="Y1215" s="1">
        <v>30.163657250979863</v>
      </c>
    </row>
    <row r="1216" spans="1:25" x14ac:dyDescent="0.25">
      <c r="A1216" s="1" t="s">
        <v>155</v>
      </c>
      <c r="B1216" s="1" t="s">
        <v>20</v>
      </c>
      <c r="C1216" s="1"/>
      <c r="D1216" s="1" t="s">
        <v>21</v>
      </c>
      <c r="E1216" s="1">
        <v>346.79999999999995</v>
      </c>
      <c r="F1216" s="1">
        <v>336.7</v>
      </c>
      <c r="G1216" s="1">
        <v>348.90000000000003</v>
      </c>
      <c r="H1216" s="1">
        <v>350.1</v>
      </c>
      <c r="I1216" s="1">
        <v>359</v>
      </c>
      <c r="J1216" s="1">
        <v>359.4</v>
      </c>
      <c r="K1216" s="1">
        <v>370.1</v>
      </c>
      <c r="L1216" s="1">
        <v>373.2</v>
      </c>
      <c r="M1216" s="1">
        <v>392.5</v>
      </c>
      <c r="N1216" s="1">
        <v>402.45489732604517</v>
      </c>
      <c r="O1216" s="1">
        <v>411.39860335195527</v>
      </c>
      <c r="P1216" s="1">
        <v>409.63434190620274</v>
      </c>
      <c r="Q1216" s="1">
        <v>409.65517985611513</v>
      </c>
      <c r="R1216" s="1">
        <v>404.45798440658388</v>
      </c>
      <c r="S1216" s="1">
        <v>408.61336983143633</v>
      </c>
      <c r="T1216" s="1">
        <v>399.87418244406189</v>
      </c>
      <c r="U1216" s="1">
        <v>408.40018123518752</v>
      </c>
      <c r="V1216" s="1">
        <v>415.65406599475352</v>
      </c>
      <c r="W1216" s="1">
        <v>429.95059498810025</v>
      </c>
      <c r="X1216" s="1">
        <v>437.7665686405561</v>
      </c>
      <c r="Y1216" s="1">
        <v>434.36365725097983</v>
      </c>
    </row>
    <row r="1217" spans="1:25" x14ac:dyDescent="0.25">
      <c r="A1217" s="1" t="s">
        <v>156</v>
      </c>
      <c r="B1217" s="1" t="s">
        <v>4</v>
      </c>
      <c r="C1217" s="1"/>
      <c r="D1217" s="1" t="s">
        <v>5</v>
      </c>
      <c r="E1217" s="1"/>
      <c r="F1217" s="1"/>
      <c r="G1217" s="1"/>
      <c r="H1217" s="1"/>
      <c r="I1217" s="1"/>
      <c r="J1217" s="1"/>
      <c r="K1217" s="1"/>
      <c r="L1217" s="1"/>
      <c r="M1217" s="1"/>
      <c r="N1217" s="1">
        <v>37.6</v>
      </c>
      <c r="O1217" s="1">
        <v>42</v>
      </c>
      <c r="P1217" s="1">
        <v>40.700000000000003</v>
      </c>
      <c r="Q1217" s="1">
        <v>42.5</v>
      </c>
      <c r="R1217" s="1">
        <v>40.9</v>
      </c>
      <c r="S1217" s="1">
        <v>37.299999999999997</v>
      </c>
      <c r="T1217" s="1">
        <v>42.9</v>
      </c>
      <c r="U1217" s="1">
        <v>37.799999999999997</v>
      </c>
      <c r="V1217" s="1">
        <v>38.299999999999997</v>
      </c>
      <c r="W1217" s="1">
        <v>32.200000000000003</v>
      </c>
      <c r="X1217" s="1">
        <v>29.6</v>
      </c>
      <c r="Y1217" s="1">
        <v>27.1</v>
      </c>
    </row>
    <row r="1218" spans="1:25" x14ac:dyDescent="0.25">
      <c r="A1218" s="1" t="s">
        <v>156</v>
      </c>
      <c r="B1218" s="1" t="s">
        <v>6</v>
      </c>
      <c r="C1218" s="1"/>
      <c r="D1218" s="1" t="s">
        <v>7</v>
      </c>
      <c r="E1218" s="1"/>
      <c r="F1218" s="1"/>
      <c r="G1218" s="1"/>
      <c r="H1218" s="1"/>
      <c r="I1218" s="1"/>
      <c r="J1218" s="1"/>
      <c r="K1218" s="1"/>
      <c r="L1218" s="1"/>
      <c r="M1218" s="1"/>
      <c r="N1218" s="1">
        <v>104.79314200521804</v>
      </c>
      <c r="O1218" s="1">
        <v>105.06752048215463</v>
      </c>
      <c r="P1218" s="1">
        <v>100.43777134587555</v>
      </c>
      <c r="Q1218" s="1">
        <v>96.183441558441544</v>
      </c>
      <c r="R1218" s="1">
        <v>91.696646255299115</v>
      </c>
      <c r="S1218" s="1">
        <v>97.027189429012353</v>
      </c>
      <c r="T1218" s="1">
        <v>96.16542412679776</v>
      </c>
      <c r="U1218" s="1">
        <v>96.467790663678016</v>
      </c>
      <c r="V1218" s="1">
        <v>100.27140022675735</v>
      </c>
      <c r="W1218" s="1">
        <v>98.024878413767311</v>
      </c>
      <c r="X1218" s="1">
        <v>96.32426565675226</v>
      </c>
      <c r="Y1218" s="1">
        <v>97.175909421607855</v>
      </c>
    </row>
    <row r="1219" spans="1:25" x14ac:dyDescent="0.25">
      <c r="A1219" s="1" t="s">
        <v>156</v>
      </c>
      <c r="B1219" s="1" t="s">
        <v>8</v>
      </c>
      <c r="C1219" s="1"/>
      <c r="D1219" s="1" t="s">
        <v>9</v>
      </c>
      <c r="E1219" s="1"/>
      <c r="F1219" s="1"/>
      <c r="G1219" s="1"/>
      <c r="H1219" s="1"/>
      <c r="I1219" s="1"/>
      <c r="J1219" s="1"/>
      <c r="K1219" s="1"/>
      <c r="L1219" s="1"/>
      <c r="M1219" s="1"/>
      <c r="N1219" s="1">
        <v>119.62992918374954</v>
      </c>
      <c r="O1219" s="1">
        <v>111.79787173933514</v>
      </c>
      <c r="P1219" s="1">
        <v>112.00390738060781</v>
      </c>
      <c r="Q1219" s="1">
        <v>119.03970588235295</v>
      </c>
      <c r="R1219" s="1">
        <v>117.35318888365518</v>
      </c>
      <c r="S1219" s="1">
        <v>122.06681134259259</v>
      </c>
      <c r="T1219" s="1">
        <v>121.63510419724096</v>
      </c>
      <c r="U1219" s="1">
        <v>119.7657440795244</v>
      </c>
      <c r="V1219" s="1">
        <v>118.31513605442179</v>
      </c>
      <c r="W1219" s="1">
        <v>124.28074261129815</v>
      </c>
      <c r="X1219" s="1">
        <v>134.33091631258083</v>
      </c>
      <c r="Y1219" s="1">
        <v>137.00110949436157</v>
      </c>
    </row>
    <row r="1220" spans="1:25" x14ac:dyDescent="0.25">
      <c r="A1220" s="1" t="s">
        <v>156</v>
      </c>
      <c r="B1220" s="1" t="s">
        <v>10</v>
      </c>
      <c r="C1220" s="1"/>
      <c r="D1220" s="1" t="s">
        <v>11</v>
      </c>
      <c r="E1220" s="1"/>
      <c r="F1220" s="1"/>
      <c r="G1220" s="1"/>
      <c r="H1220" s="1"/>
      <c r="I1220" s="1"/>
      <c r="J1220" s="1"/>
      <c r="K1220" s="1"/>
      <c r="L1220" s="1"/>
      <c r="M1220" s="1"/>
      <c r="N1220" s="1">
        <v>39.276928811032427</v>
      </c>
      <c r="O1220" s="1">
        <v>41.134607778510222</v>
      </c>
      <c r="P1220" s="1">
        <v>40.258321273516643</v>
      </c>
      <c r="Q1220" s="1">
        <v>37.6768525592055</v>
      </c>
      <c r="R1220" s="1">
        <v>38.150164861045688</v>
      </c>
      <c r="S1220" s="1">
        <v>38.705999228395065</v>
      </c>
      <c r="T1220" s="1">
        <v>37.399471675961259</v>
      </c>
      <c r="U1220" s="1">
        <v>38.066465256797585</v>
      </c>
      <c r="V1220" s="1">
        <v>42.513463718820859</v>
      </c>
      <c r="W1220" s="1">
        <v>41.994378974934534</v>
      </c>
      <c r="X1220" s="1">
        <v>39.344818030666914</v>
      </c>
      <c r="Y1220" s="1">
        <v>41.322981084030559</v>
      </c>
    </row>
    <row r="1221" spans="1:25" x14ac:dyDescent="0.25">
      <c r="A1221" s="1" t="s">
        <v>156</v>
      </c>
      <c r="B1221" s="1" t="s">
        <v>12</v>
      </c>
      <c r="C1221" s="1"/>
      <c r="D1221" s="1" t="s">
        <v>13</v>
      </c>
      <c r="E1221" s="1"/>
      <c r="F1221" s="1"/>
      <c r="G1221" s="1"/>
      <c r="H1221" s="1"/>
      <c r="I1221" s="1"/>
      <c r="J1221" s="1"/>
      <c r="K1221" s="1"/>
      <c r="L1221" s="1"/>
      <c r="M1221" s="1"/>
      <c r="N1221" s="1">
        <v>43.016637292915043</v>
      </c>
      <c r="O1221" s="1">
        <v>43.307201346046</v>
      </c>
      <c r="P1221" s="1">
        <v>46.088034656722968</v>
      </c>
      <c r="Q1221" s="1">
        <v>44.049727928928377</v>
      </c>
      <c r="R1221" s="1">
        <v>46.627562692476907</v>
      </c>
      <c r="S1221" s="1">
        <v>42.561151385927509</v>
      </c>
      <c r="T1221" s="1">
        <v>42.24722222222222</v>
      </c>
      <c r="U1221" s="1">
        <v>44.235776524859048</v>
      </c>
      <c r="V1221" s="1">
        <v>43.650851581508512</v>
      </c>
      <c r="W1221" s="1">
        <v>45.241734047735029</v>
      </c>
      <c r="X1221" s="1">
        <v>46.101276554277931</v>
      </c>
      <c r="Y1221" s="1">
        <v>45.187037750385208</v>
      </c>
    </row>
    <row r="1222" spans="1:25" x14ac:dyDescent="0.25">
      <c r="A1222" s="1" t="s">
        <v>156</v>
      </c>
      <c r="B1222" s="1" t="s">
        <v>14</v>
      </c>
      <c r="C1222" s="1"/>
      <c r="D1222" s="1" t="s">
        <v>15</v>
      </c>
      <c r="E1222" s="1"/>
      <c r="F1222" s="1"/>
      <c r="G1222" s="1"/>
      <c r="H1222" s="1"/>
      <c r="I1222" s="1"/>
      <c r="J1222" s="1"/>
      <c r="K1222" s="1"/>
      <c r="L1222" s="1"/>
      <c r="M1222" s="1"/>
      <c r="N1222" s="1">
        <v>55.377194219245666</v>
      </c>
      <c r="O1222" s="1">
        <v>60.755984296130116</v>
      </c>
      <c r="P1222" s="1">
        <v>64.949144549243258</v>
      </c>
      <c r="Q1222" s="1">
        <v>62.280599666851749</v>
      </c>
      <c r="R1222" s="1">
        <v>67.106709194896609</v>
      </c>
      <c r="S1222" s="1">
        <v>62.640149253731344</v>
      </c>
      <c r="T1222" s="1">
        <v>61.975000000000001</v>
      </c>
      <c r="U1222" s="1">
        <v>66.083546899026146</v>
      </c>
      <c r="V1222" s="1">
        <v>69.441605839416056</v>
      </c>
      <c r="W1222" s="1">
        <v>72.020730638090612</v>
      </c>
      <c r="X1222" s="1">
        <v>74.359013837458591</v>
      </c>
      <c r="Y1222" s="1">
        <v>74.478813559322035</v>
      </c>
    </row>
    <row r="1223" spans="1:25" x14ac:dyDescent="0.25">
      <c r="A1223" s="1" t="s">
        <v>156</v>
      </c>
      <c r="B1223" s="1" t="s">
        <v>16</v>
      </c>
      <c r="C1223" s="1"/>
      <c r="D1223" s="1" t="s">
        <v>17</v>
      </c>
      <c r="E1223" s="1"/>
      <c r="F1223" s="1"/>
      <c r="G1223" s="1"/>
      <c r="H1223" s="1"/>
      <c r="I1223" s="1"/>
      <c r="J1223" s="1"/>
      <c r="K1223" s="1"/>
      <c r="L1223" s="1"/>
      <c r="M1223" s="1"/>
      <c r="N1223" s="1">
        <v>36.306168487839258</v>
      </c>
      <c r="O1223" s="1">
        <v>39.836814357823897</v>
      </c>
      <c r="P1223" s="1">
        <v>43.062820794033783</v>
      </c>
      <c r="Q1223" s="1">
        <v>41.56967240421988</v>
      </c>
      <c r="R1223" s="1">
        <v>44.865728112626478</v>
      </c>
      <c r="S1223" s="1">
        <v>43.098699360341158</v>
      </c>
      <c r="T1223" s="1">
        <v>43.177777777777777</v>
      </c>
      <c r="U1223" s="1">
        <v>44.680676576114813</v>
      </c>
      <c r="V1223" s="1">
        <v>45.907542579075425</v>
      </c>
      <c r="W1223" s="1">
        <v>47.537535314174384</v>
      </c>
      <c r="X1223" s="1">
        <v>47.839709608263504</v>
      </c>
      <c r="Y1223" s="1">
        <v>47.734148690292763</v>
      </c>
    </row>
    <row r="1224" spans="1:25" x14ac:dyDescent="0.25">
      <c r="A1224" s="1" t="s">
        <v>156</v>
      </c>
      <c r="B1224" s="1" t="s">
        <v>18</v>
      </c>
      <c r="C1224" s="1"/>
      <c r="D1224" s="1" t="s">
        <v>19</v>
      </c>
      <c r="E1224" s="1"/>
      <c r="F1224" s="1"/>
      <c r="G1224" s="1"/>
      <c r="H1224" s="1"/>
      <c r="I1224" s="1"/>
      <c r="J1224" s="1"/>
      <c r="K1224" s="1"/>
      <c r="L1224" s="1"/>
      <c r="M1224" s="1"/>
      <c r="N1224" s="1">
        <v>37.755458708819617</v>
      </c>
      <c r="O1224" s="1">
        <v>34.527560521415268</v>
      </c>
      <c r="P1224" s="1">
        <v>34.570574886535553</v>
      </c>
      <c r="Q1224" s="1">
        <v>40.200143884892086</v>
      </c>
      <c r="R1224" s="1">
        <v>39.719867167196071</v>
      </c>
      <c r="S1224" s="1">
        <v>33.931004178072328</v>
      </c>
      <c r="T1224" s="1">
        <v>32.329259896729774</v>
      </c>
      <c r="U1224" s="1">
        <v>37.50816952460616</v>
      </c>
      <c r="V1224" s="1">
        <v>39.266436559436691</v>
      </c>
      <c r="W1224" s="1">
        <v>36.050370992580142</v>
      </c>
      <c r="X1224" s="1">
        <v>34.568333110546718</v>
      </c>
      <c r="Y1224" s="1">
        <v>39.780294634410055</v>
      </c>
    </row>
    <row r="1225" spans="1:25" x14ac:dyDescent="0.25">
      <c r="A1225" s="1" t="s">
        <v>156</v>
      </c>
      <c r="B1225" s="1" t="s">
        <v>20</v>
      </c>
      <c r="C1225" s="1"/>
      <c r="D1225" s="1" t="s">
        <v>21</v>
      </c>
      <c r="E1225" s="1">
        <v>399</v>
      </c>
      <c r="F1225" s="1">
        <v>400.09999999999997</v>
      </c>
      <c r="G1225" s="1">
        <v>409.6</v>
      </c>
      <c r="H1225" s="1">
        <v>410.1</v>
      </c>
      <c r="I1225" s="1">
        <v>413.6</v>
      </c>
      <c r="J1225" s="1">
        <v>413.3</v>
      </c>
      <c r="K1225" s="1">
        <v>428.29999999999995</v>
      </c>
      <c r="L1225" s="1">
        <v>439.4</v>
      </c>
      <c r="M1225" s="1">
        <v>449.59999999999997</v>
      </c>
      <c r="N1225" s="1">
        <v>473.75545870881962</v>
      </c>
      <c r="O1225" s="1">
        <v>478.42756052141522</v>
      </c>
      <c r="P1225" s="1">
        <v>482.07057488653555</v>
      </c>
      <c r="Q1225" s="1">
        <v>483.50014388489211</v>
      </c>
      <c r="R1225" s="1">
        <v>486.419867167196</v>
      </c>
      <c r="S1225" s="1">
        <v>477.33100417807242</v>
      </c>
      <c r="T1225" s="1">
        <v>477.82925989672975</v>
      </c>
      <c r="U1225" s="1">
        <v>484.60816952460613</v>
      </c>
      <c r="V1225" s="1">
        <v>497.66643655943665</v>
      </c>
      <c r="W1225" s="1">
        <v>497.35037099258017</v>
      </c>
      <c r="X1225" s="1">
        <v>502.46833311054672</v>
      </c>
      <c r="Y1225" s="1">
        <v>509.78029463441004</v>
      </c>
    </row>
    <row r="1226" spans="1:25" x14ac:dyDescent="0.25">
      <c r="A1226" s="1" t="s">
        <v>157</v>
      </c>
      <c r="B1226" s="1" t="s">
        <v>4</v>
      </c>
      <c r="C1226" s="1"/>
      <c r="D1226" s="1" t="s">
        <v>5</v>
      </c>
      <c r="E1226" s="1"/>
      <c r="F1226" s="1"/>
      <c r="G1226" s="1"/>
      <c r="H1226" s="1"/>
      <c r="I1226" s="1"/>
      <c r="J1226" s="1"/>
      <c r="K1226" s="1"/>
      <c r="L1226" s="1"/>
      <c r="M1226" s="1"/>
      <c r="N1226" s="1">
        <v>10.7</v>
      </c>
      <c r="O1226" s="1">
        <v>9.9</v>
      </c>
      <c r="P1226" s="1">
        <v>9.4</v>
      </c>
      <c r="Q1226" s="1">
        <v>10.3</v>
      </c>
      <c r="R1226" s="1">
        <v>11.1</v>
      </c>
      <c r="S1226" s="1">
        <v>11.7</v>
      </c>
      <c r="T1226" s="1">
        <v>10.199999999999999</v>
      </c>
      <c r="U1226" s="1">
        <v>9.9</v>
      </c>
      <c r="V1226" s="1">
        <v>10.6</v>
      </c>
      <c r="W1226" s="1">
        <v>9.9</v>
      </c>
      <c r="X1226" s="1">
        <v>10.6</v>
      </c>
      <c r="Y1226" s="1">
        <v>10.8</v>
      </c>
    </row>
    <row r="1227" spans="1:25" x14ac:dyDescent="0.25">
      <c r="A1227" s="1" t="s">
        <v>157</v>
      </c>
      <c r="B1227" s="1" t="s">
        <v>6</v>
      </c>
      <c r="C1227" s="1"/>
      <c r="D1227" s="1" t="s">
        <v>7</v>
      </c>
      <c r="E1227" s="1"/>
      <c r="F1227" s="1"/>
      <c r="G1227" s="1"/>
      <c r="H1227" s="1"/>
      <c r="I1227" s="1"/>
      <c r="J1227" s="1"/>
      <c r="K1227" s="1"/>
      <c r="L1227" s="1"/>
      <c r="M1227" s="1"/>
      <c r="N1227" s="1">
        <v>48.704994409243383</v>
      </c>
      <c r="O1227" s="1">
        <v>47.245126659760807</v>
      </c>
      <c r="P1227" s="1">
        <v>45.240665701881333</v>
      </c>
      <c r="Q1227" s="1">
        <v>47.249025974025969</v>
      </c>
      <c r="R1227" s="1">
        <v>47.13219029674989</v>
      </c>
      <c r="S1227" s="1">
        <v>47.342872299382726</v>
      </c>
      <c r="T1227" s="1">
        <v>48.08271206339888</v>
      </c>
      <c r="U1227" s="1">
        <v>47.315154468375411</v>
      </c>
      <c r="V1227" s="1">
        <v>46.15308956916099</v>
      </c>
      <c r="W1227" s="1">
        <v>48.533857089412656</v>
      </c>
      <c r="X1227" s="1">
        <v>51.255634583410306</v>
      </c>
      <c r="Y1227" s="1">
        <v>50.187904692615497</v>
      </c>
    </row>
    <row r="1228" spans="1:25" x14ac:dyDescent="0.25">
      <c r="A1228" s="1" t="s">
        <v>157</v>
      </c>
      <c r="B1228" s="1" t="s">
        <v>8</v>
      </c>
      <c r="C1228" s="1"/>
      <c r="D1228" s="1" t="s">
        <v>9</v>
      </c>
      <c r="E1228" s="1"/>
      <c r="F1228" s="1"/>
      <c r="G1228" s="1"/>
      <c r="H1228" s="1"/>
      <c r="I1228" s="1"/>
      <c r="J1228" s="1"/>
      <c r="K1228" s="1"/>
      <c r="L1228" s="1"/>
      <c r="M1228" s="1"/>
      <c r="N1228" s="1">
        <v>50.440160268356323</v>
      </c>
      <c r="O1228" s="1">
        <v>48.658103399566819</v>
      </c>
      <c r="P1228" s="1">
        <v>48.325586107091169</v>
      </c>
      <c r="Q1228" s="1">
        <v>48.142647058823528</v>
      </c>
      <c r="R1228" s="1">
        <v>51.858577484691466</v>
      </c>
      <c r="S1228" s="1">
        <v>54.271151620370361</v>
      </c>
      <c r="T1228" s="1">
        <v>53.317552098620482</v>
      </c>
      <c r="U1228" s="1">
        <v>54.414150667576251</v>
      </c>
      <c r="V1228" s="1">
        <v>51.87874149659865</v>
      </c>
      <c r="W1228" s="1">
        <v>55.273980546202758</v>
      </c>
      <c r="X1228" s="1">
        <v>56.008377978939592</v>
      </c>
      <c r="Y1228" s="1">
        <v>59.170243724990904</v>
      </c>
    </row>
    <row r="1229" spans="1:25" x14ac:dyDescent="0.25">
      <c r="A1229" s="1" t="s">
        <v>157</v>
      </c>
      <c r="B1229" s="1" t="s">
        <v>10</v>
      </c>
      <c r="C1229" s="1"/>
      <c r="D1229" s="1" t="s">
        <v>11</v>
      </c>
      <c r="E1229" s="1"/>
      <c r="F1229" s="1"/>
      <c r="G1229" s="1"/>
      <c r="H1229" s="1"/>
      <c r="I1229" s="1"/>
      <c r="J1229" s="1"/>
      <c r="K1229" s="1"/>
      <c r="L1229" s="1"/>
      <c r="M1229" s="1"/>
      <c r="N1229" s="1">
        <v>18.254845322400296</v>
      </c>
      <c r="O1229" s="1">
        <v>18.49676994067238</v>
      </c>
      <c r="P1229" s="1">
        <v>18.133748191027497</v>
      </c>
      <c r="Q1229" s="1">
        <v>18.508326967150495</v>
      </c>
      <c r="R1229" s="1">
        <v>19.609232218558642</v>
      </c>
      <c r="S1229" s="1">
        <v>18.885976080246916</v>
      </c>
      <c r="T1229" s="1">
        <v>18.699735837980629</v>
      </c>
      <c r="U1229" s="1">
        <v>18.670694864048343</v>
      </c>
      <c r="V1229" s="1">
        <v>19.568168934240362</v>
      </c>
      <c r="W1229" s="1">
        <v>20.792162364384588</v>
      </c>
      <c r="X1229" s="1">
        <v>20.935987437650105</v>
      </c>
      <c r="Y1229" s="1">
        <v>21.341851582393602</v>
      </c>
    </row>
    <row r="1230" spans="1:25" x14ac:dyDescent="0.25">
      <c r="A1230" s="1" t="s">
        <v>157</v>
      </c>
      <c r="B1230" s="1" t="s">
        <v>12</v>
      </c>
      <c r="C1230" s="1"/>
      <c r="D1230" s="1" t="s">
        <v>13</v>
      </c>
      <c r="E1230" s="1"/>
      <c r="F1230" s="1"/>
      <c r="G1230" s="1"/>
      <c r="H1230" s="1"/>
      <c r="I1230" s="1"/>
      <c r="J1230" s="1"/>
      <c r="K1230" s="1"/>
      <c r="L1230" s="1"/>
      <c r="M1230" s="1"/>
      <c r="N1230" s="1">
        <v>17.596263658794502</v>
      </c>
      <c r="O1230" s="1">
        <v>17.003869882220979</v>
      </c>
      <c r="P1230" s="1">
        <v>17.376475104189517</v>
      </c>
      <c r="Q1230" s="1">
        <v>16.768084397556912</v>
      </c>
      <c r="R1230" s="1">
        <v>16.375505939287287</v>
      </c>
      <c r="S1230" s="1">
        <v>17.047420042643925</v>
      </c>
      <c r="T1230" s="1">
        <v>16.308459595959594</v>
      </c>
      <c r="U1230" s="1">
        <v>16.410046130189649</v>
      </c>
      <c r="V1230" s="1">
        <v>17.268167072181669</v>
      </c>
      <c r="W1230" s="1">
        <v>17.89903555772041</v>
      </c>
      <c r="X1230" s="1">
        <v>17.585870200740601</v>
      </c>
      <c r="Y1230" s="1">
        <v>17.329795839753466</v>
      </c>
    </row>
    <row r="1231" spans="1:25" x14ac:dyDescent="0.25">
      <c r="A1231" s="1" t="s">
        <v>157</v>
      </c>
      <c r="B1231" s="1" t="s">
        <v>14</v>
      </c>
      <c r="C1231" s="1"/>
      <c r="D1231" s="1" t="s">
        <v>15</v>
      </c>
      <c r="E1231" s="1"/>
      <c r="F1231" s="1"/>
      <c r="G1231" s="1"/>
      <c r="H1231" s="1"/>
      <c r="I1231" s="1"/>
      <c r="J1231" s="1"/>
      <c r="K1231" s="1"/>
      <c r="L1231" s="1"/>
      <c r="M1231" s="1"/>
      <c r="N1231" s="1">
        <v>22.652438021384089</v>
      </c>
      <c r="O1231" s="1">
        <v>23.854851374088611</v>
      </c>
      <c r="P1231" s="1">
        <v>24.487639833296779</v>
      </c>
      <c r="Q1231" s="1">
        <v>23.707895613548029</v>
      </c>
      <c r="R1231" s="1">
        <v>23.567740871095467</v>
      </c>
      <c r="S1231" s="1">
        <v>25.089850746268656</v>
      </c>
      <c r="T1231" s="1">
        <v>23.923863636363638</v>
      </c>
      <c r="U1231" s="1">
        <v>24.514864172219376</v>
      </c>
      <c r="V1231" s="1">
        <v>27.470924574209242</v>
      </c>
      <c r="W1231" s="1">
        <v>28.493638577691186</v>
      </c>
      <c r="X1231" s="1">
        <v>28.365114012862993</v>
      </c>
      <c r="Y1231" s="1">
        <v>28.5635593220339</v>
      </c>
    </row>
    <row r="1232" spans="1:25" x14ac:dyDescent="0.25">
      <c r="A1232" s="1" t="s">
        <v>157</v>
      </c>
      <c r="B1232" s="1" t="s">
        <v>16</v>
      </c>
      <c r="C1232" s="1"/>
      <c r="D1232" s="1" t="s">
        <v>17</v>
      </c>
      <c r="E1232" s="1"/>
      <c r="F1232" s="1"/>
      <c r="G1232" s="1"/>
      <c r="H1232" s="1"/>
      <c r="I1232" s="1"/>
      <c r="J1232" s="1"/>
      <c r="K1232" s="1"/>
      <c r="L1232" s="1"/>
      <c r="M1232" s="1"/>
      <c r="N1232" s="1">
        <v>14.851298319821407</v>
      </c>
      <c r="O1232" s="1">
        <v>15.64127874369041</v>
      </c>
      <c r="P1232" s="1">
        <v>16.235885062513709</v>
      </c>
      <c r="Q1232" s="1">
        <v>15.824019988895056</v>
      </c>
      <c r="R1232" s="1">
        <v>15.756753189617244</v>
      </c>
      <c r="S1232" s="1">
        <v>17.262729211087422</v>
      </c>
      <c r="T1232" s="1">
        <v>16.667676767676767</v>
      </c>
      <c r="U1232" s="1">
        <v>16.575089697590979</v>
      </c>
      <c r="V1232" s="1">
        <v>18.160908353609084</v>
      </c>
      <c r="W1232" s="1">
        <v>18.80732586458841</v>
      </c>
      <c r="X1232" s="1">
        <v>18.249015786396416</v>
      </c>
      <c r="Y1232" s="1">
        <v>18.306644838212637</v>
      </c>
    </row>
    <row r="1233" spans="1:25" x14ac:dyDescent="0.25">
      <c r="A1233" s="1" t="s">
        <v>157</v>
      </c>
      <c r="B1233" s="1" t="s">
        <v>18</v>
      </c>
      <c r="C1233" s="1"/>
      <c r="D1233" s="1" t="s">
        <v>19</v>
      </c>
      <c r="E1233" s="1"/>
      <c r="F1233" s="1"/>
      <c r="G1233" s="1"/>
      <c r="H1233" s="1"/>
      <c r="I1233" s="1"/>
      <c r="J1233" s="1"/>
      <c r="K1233" s="1"/>
      <c r="L1233" s="1"/>
      <c r="M1233" s="1"/>
      <c r="N1233" s="1">
        <v>13.241837789924658</v>
      </c>
      <c r="O1233" s="1">
        <v>15.083426443202979</v>
      </c>
      <c r="P1233" s="1">
        <v>16.626550680786686</v>
      </c>
      <c r="Q1233" s="1">
        <v>14.597050359712229</v>
      </c>
      <c r="R1233" s="1">
        <v>16.774935027432861</v>
      </c>
      <c r="S1233" s="1">
        <v>14.086428468520387</v>
      </c>
      <c r="T1233" s="1">
        <v>14.125559380378657</v>
      </c>
      <c r="U1233" s="1">
        <v>15.244012268228078</v>
      </c>
      <c r="V1233" s="1">
        <v>15.108145795940908</v>
      </c>
      <c r="W1233" s="1">
        <v>12.603219935601288</v>
      </c>
      <c r="X1233" s="1">
        <v>14.253335115626253</v>
      </c>
      <c r="Y1233" s="1">
        <v>14.881781321800243</v>
      </c>
    </row>
    <row r="1234" spans="1:25" x14ac:dyDescent="0.25">
      <c r="A1234" s="1" t="s">
        <v>157</v>
      </c>
      <c r="B1234" s="1" t="s">
        <v>20</v>
      </c>
      <c r="C1234" s="1"/>
      <c r="D1234" s="1" t="s">
        <v>21</v>
      </c>
      <c r="E1234" s="1">
        <v>177.8</v>
      </c>
      <c r="F1234" s="1">
        <v>176.5</v>
      </c>
      <c r="G1234" s="1">
        <v>177.8</v>
      </c>
      <c r="H1234" s="1">
        <v>187.70000000000002</v>
      </c>
      <c r="I1234" s="1">
        <v>193.1</v>
      </c>
      <c r="J1234" s="1">
        <v>180.8</v>
      </c>
      <c r="K1234" s="1">
        <v>187.9</v>
      </c>
      <c r="L1234" s="1">
        <v>185.3</v>
      </c>
      <c r="M1234" s="1">
        <v>192</v>
      </c>
      <c r="N1234" s="1">
        <v>196.44183778992465</v>
      </c>
      <c r="O1234" s="1">
        <v>195.88342644320298</v>
      </c>
      <c r="P1234" s="1">
        <v>195.82655068078671</v>
      </c>
      <c r="Q1234" s="1">
        <v>195.09705035971223</v>
      </c>
      <c r="R1234" s="1">
        <v>202.17493502743284</v>
      </c>
      <c r="S1234" s="1">
        <v>205.68642846852038</v>
      </c>
      <c r="T1234" s="1">
        <v>201.32555938037865</v>
      </c>
      <c r="U1234" s="1">
        <v>203.0440122682281</v>
      </c>
      <c r="V1234" s="1">
        <v>206.20814579594088</v>
      </c>
      <c r="W1234" s="1">
        <v>212.30321993560131</v>
      </c>
      <c r="X1234" s="1">
        <v>217.25333511562627</v>
      </c>
      <c r="Y1234" s="1">
        <v>220.58178132180026</v>
      </c>
    </row>
    <row r="1235" spans="1:25" x14ac:dyDescent="0.25">
      <c r="A1235" s="1" t="s">
        <v>158</v>
      </c>
      <c r="B1235" s="1" t="s">
        <v>4</v>
      </c>
      <c r="C1235" s="1"/>
      <c r="D1235" s="1" t="s">
        <v>5</v>
      </c>
      <c r="E1235" s="1"/>
      <c r="F1235" s="1"/>
      <c r="G1235" s="1"/>
      <c r="H1235" s="1"/>
      <c r="I1235" s="1"/>
      <c r="J1235" s="1"/>
      <c r="K1235" s="1"/>
      <c r="L1235" s="1"/>
      <c r="M1235" s="1"/>
      <c r="N1235" s="1">
        <v>15.8</v>
      </c>
      <c r="O1235" s="1">
        <v>15.2</v>
      </c>
      <c r="P1235" s="1">
        <v>17</v>
      </c>
      <c r="Q1235" s="1">
        <v>13.6</v>
      </c>
      <c r="R1235" s="1">
        <v>15.8</v>
      </c>
      <c r="S1235" s="1">
        <v>14.4</v>
      </c>
      <c r="T1235" s="1">
        <v>12.6</v>
      </c>
      <c r="U1235" s="1">
        <v>13.5</v>
      </c>
      <c r="V1235" s="1">
        <v>12.7</v>
      </c>
      <c r="W1235" s="1">
        <v>11.7</v>
      </c>
      <c r="X1235" s="1">
        <v>10.5</v>
      </c>
      <c r="Y1235" s="1">
        <v>9.9</v>
      </c>
    </row>
    <row r="1236" spans="1:25" x14ac:dyDescent="0.25">
      <c r="A1236" s="1" t="s">
        <v>158</v>
      </c>
      <c r="B1236" s="1" t="s">
        <v>6</v>
      </c>
      <c r="C1236" s="1"/>
      <c r="D1236" s="1" t="s">
        <v>7</v>
      </c>
      <c r="E1236" s="1"/>
      <c r="F1236" s="1"/>
      <c r="G1236" s="1"/>
      <c r="H1236" s="1"/>
      <c r="I1236" s="1"/>
      <c r="J1236" s="1"/>
      <c r="K1236" s="1"/>
      <c r="L1236" s="1"/>
      <c r="M1236" s="1"/>
      <c r="N1236" s="1">
        <v>64.126257920238544</v>
      </c>
      <c r="O1236" s="1">
        <v>64.93266785949713</v>
      </c>
      <c r="P1236" s="1">
        <v>61.776507477086348</v>
      </c>
      <c r="Q1236" s="1">
        <v>62.126948051948048</v>
      </c>
      <c r="R1236" s="1">
        <v>64.136297691945373</v>
      </c>
      <c r="S1236" s="1">
        <v>65.674672067901241</v>
      </c>
      <c r="T1236" s="1">
        <v>66.714039722140683</v>
      </c>
      <c r="U1236" s="1">
        <v>62.589221323457764</v>
      </c>
      <c r="V1236" s="1">
        <v>62.53545918367346</v>
      </c>
      <c r="W1236" s="1">
        <v>62.553497942386841</v>
      </c>
      <c r="X1236" s="1">
        <v>63.743164603731756</v>
      </c>
      <c r="Y1236" s="1">
        <v>65.738295743906875</v>
      </c>
    </row>
    <row r="1237" spans="1:25" x14ac:dyDescent="0.25">
      <c r="A1237" s="1" t="s">
        <v>158</v>
      </c>
      <c r="B1237" s="1" t="s">
        <v>8</v>
      </c>
      <c r="C1237" s="1"/>
      <c r="D1237" s="1" t="s">
        <v>9</v>
      </c>
      <c r="E1237" s="1"/>
      <c r="F1237" s="1"/>
      <c r="G1237" s="1"/>
      <c r="H1237" s="1"/>
      <c r="I1237" s="1"/>
      <c r="J1237" s="1"/>
      <c r="K1237" s="1"/>
      <c r="L1237" s="1"/>
      <c r="M1237" s="1"/>
      <c r="N1237" s="1">
        <v>62.438939619828552</v>
      </c>
      <c r="O1237" s="1">
        <v>65.54577643845937</v>
      </c>
      <c r="P1237" s="1">
        <v>64.261707670043421</v>
      </c>
      <c r="Q1237" s="1">
        <v>64.736764705882365</v>
      </c>
      <c r="R1237" s="1">
        <v>69.77995289684408</v>
      </c>
      <c r="S1237" s="1">
        <v>68.326446759259255</v>
      </c>
      <c r="T1237" s="1">
        <v>69.940358086292918</v>
      </c>
      <c r="U1237" s="1">
        <v>65.612893480167614</v>
      </c>
      <c r="V1237" s="1">
        <v>69.050510204081647</v>
      </c>
      <c r="W1237" s="1">
        <v>63.948251028806567</v>
      </c>
      <c r="X1237" s="1">
        <v>69.620164418991308</v>
      </c>
      <c r="Y1237" s="1">
        <v>71.50722080756637</v>
      </c>
    </row>
    <row r="1238" spans="1:25" x14ac:dyDescent="0.25">
      <c r="A1238" s="1" t="s">
        <v>158</v>
      </c>
      <c r="B1238" s="1" t="s">
        <v>10</v>
      </c>
      <c r="C1238" s="1"/>
      <c r="D1238" s="1" t="s">
        <v>11</v>
      </c>
      <c r="E1238" s="1"/>
      <c r="F1238" s="1"/>
      <c r="G1238" s="1"/>
      <c r="H1238" s="1"/>
      <c r="I1238" s="1"/>
      <c r="J1238" s="1"/>
      <c r="K1238" s="1"/>
      <c r="L1238" s="1"/>
      <c r="M1238" s="1"/>
      <c r="N1238" s="1">
        <v>24.034802459932912</v>
      </c>
      <c r="O1238" s="1">
        <v>25.421555702043506</v>
      </c>
      <c r="P1238" s="1">
        <v>24.761784852870235</v>
      </c>
      <c r="Q1238" s="1">
        <v>24.336287242169593</v>
      </c>
      <c r="R1238" s="1">
        <v>26.683749411210552</v>
      </c>
      <c r="S1238" s="1">
        <v>26.198881172839506</v>
      </c>
      <c r="T1238" s="1">
        <v>25.945602191566387</v>
      </c>
      <c r="U1238" s="1">
        <v>24.697885196374624</v>
      </c>
      <c r="V1238" s="1">
        <v>26.514030612244895</v>
      </c>
      <c r="W1238" s="1">
        <v>26.798251028806586</v>
      </c>
      <c r="X1238" s="1">
        <v>26.03667097727693</v>
      </c>
      <c r="Y1238" s="1">
        <v>27.954483448526741</v>
      </c>
    </row>
    <row r="1239" spans="1:25" x14ac:dyDescent="0.25">
      <c r="A1239" s="1" t="s">
        <v>158</v>
      </c>
      <c r="B1239" s="1" t="s">
        <v>12</v>
      </c>
      <c r="C1239" s="1"/>
      <c r="D1239" s="1" t="s">
        <v>13</v>
      </c>
      <c r="E1239" s="1"/>
      <c r="F1239" s="1"/>
      <c r="G1239" s="1"/>
      <c r="H1239" s="1"/>
      <c r="I1239" s="1"/>
      <c r="J1239" s="1"/>
      <c r="K1239" s="1"/>
      <c r="L1239" s="1"/>
      <c r="M1239" s="1"/>
      <c r="N1239" s="1">
        <v>23.152978498413816</v>
      </c>
      <c r="O1239" s="1">
        <v>20.976455412226588</v>
      </c>
      <c r="P1239" s="1">
        <v>21.802840535205092</v>
      </c>
      <c r="Q1239" s="1">
        <v>23.111960022209882</v>
      </c>
      <c r="R1239" s="1">
        <v>21.843807743070833</v>
      </c>
      <c r="S1239" s="1">
        <v>21.524520255863539</v>
      </c>
      <c r="T1239" s="1">
        <v>22.900631313131314</v>
      </c>
      <c r="U1239" s="1">
        <v>23.145299846232703</v>
      </c>
      <c r="V1239" s="1">
        <v>22.649026763990268</v>
      </c>
      <c r="W1239" s="1">
        <v>24.762162688748173</v>
      </c>
      <c r="X1239" s="1">
        <v>24.95440459949328</v>
      </c>
      <c r="Y1239" s="1">
        <v>24.510053929121725</v>
      </c>
    </row>
    <row r="1240" spans="1:25" x14ac:dyDescent="0.25">
      <c r="A1240" s="1" t="s">
        <v>158</v>
      </c>
      <c r="B1240" s="1" t="s">
        <v>14</v>
      </c>
      <c r="C1240" s="1"/>
      <c r="D1240" s="1" t="s">
        <v>15</v>
      </c>
      <c r="E1240" s="1"/>
      <c r="F1240" s="1"/>
      <c r="G1240" s="1"/>
      <c r="H1240" s="1"/>
      <c r="I1240" s="1"/>
      <c r="J1240" s="1"/>
      <c r="K1240" s="1"/>
      <c r="L1240" s="1"/>
      <c r="M1240" s="1"/>
      <c r="N1240" s="1">
        <v>29.805839501821168</v>
      </c>
      <c r="O1240" s="1">
        <v>29.428020190689846</v>
      </c>
      <c r="P1240" s="1">
        <v>30.725455143671862</v>
      </c>
      <c r="Q1240" s="1">
        <v>32.677312604108828</v>
      </c>
      <c r="R1240" s="1">
        <v>31.43775846898372</v>
      </c>
      <c r="S1240" s="1">
        <v>31.67910447761194</v>
      </c>
      <c r="T1240" s="1">
        <v>33.594318181818188</v>
      </c>
      <c r="U1240" s="1">
        <v>34.576617119425933</v>
      </c>
      <c r="V1240" s="1">
        <v>36.031021897810213</v>
      </c>
      <c r="W1240" s="1">
        <v>39.419113492450073</v>
      </c>
      <c r="X1240" s="1">
        <v>40.250185149093745</v>
      </c>
      <c r="Y1240" s="1">
        <v>40.398305084745758</v>
      </c>
    </row>
    <row r="1241" spans="1:25" x14ac:dyDescent="0.25">
      <c r="A1241" s="1" t="s">
        <v>158</v>
      </c>
      <c r="B1241" s="1" t="s">
        <v>16</v>
      </c>
      <c r="C1241" s="1"/>
      <c r="D1241" s="1" t="s">
        <v>17</v>
      </c>
      <c r="E1241" s="1"/>
      <c r="F1241" s="1"/>
      <c r="G1241" s="1"/>
      <c r="H1241" s="1"/>
      <c r="I1241" s="1"/>
      <c r="J1241" s="1"/>
      <c r="K1241" s="1"/>
      <c r="L1241" s="1"/>
      <c r="M1241" s="1"/>
      <c r="N1241" s="1">
        <v>19.541181999765008</v>
      </c>
      <c r="O1241" s="1">
        <v>19.295524397083568</v>
      </c>
      <c r="P1241" s="1">
        <v>20.371704321123055</v>
      </c>
      <c r="Q1241" s="1">
        <v>21.810727373681285</v>
      </c>
      <c r="R1241" s="1">
        <v>21.01843378794544</v>
      </c>
      <c r="S1241" s="1">
        <v>21.796375266524521</v>
      </c>
      <c r="T1241" s="1">
        <v>23.405050505050507</v>
      </c>
      <c r="U1241" s="1">
        <v>23.378083034341362</v>
      </c>
      <c r="V1241" s="1">
        <v>23.819951338199512</v>
      </c>
      <c r="W1241" s="1">
        <v>26.018723818801757</v>
      </c>
      <c r="X1241" s="1">
        <v>25.895410251412979</v>
      </c>
      <c r="Y1241" s="1">
        <v>25.891640986132511</v>
      </c>
    </row>
    <row r="1242" spans="1:25" x14ac:dyDescent="0.25">
      <c r="A1242" s="1" t="s">
        <v>158</v>
      </c>
      <c r="B1242" s="1" t="s">
        <v>18</v>
      </c>
      <c r="C1242" s="1"/>
      <c r="D1242" s="1" t="s">
        <v>19</v>
      </c>
      <c r="E1242" s="1"/>
      <c r="F1242" s="1"/>
      <c r="G1242" s="1"/>
      <c r="H1242" s="1"/>
      <c r="I1242" s="1"/>
      <c r="J1242" s="1"/>
      <c r="K1242" s="1"/>
      <c r="L1242" s="1"/>
      <c r="M1242" s="1"/>
      <c r="N1242" s="1">
        <v>17.880248190279215</v>
      </c>
      <c r="O1242" s="1">
        <v>20.61620111731844</v>
      </c>
      <c r="P1242" s="1">
        <v>19.867095310136158</v>
      </c>
      <c r="Q1242" s="1">
        <v>17.546762589928058</v>
      </c>
      <c r="R1242" s="1">
        <v>18.382125324862834</v>
      </c>
      <c r="S1242" s="1">
        <v>19.457830283820776</v>
      </c>
      <c r="T1242" s="1">
        <v>17.887994836488812</v>
      </c>
      <c r="U1242" s="1">
        <v>20.31823504809703</v>
      </c>
      <c r="V1242" s="1">
        <v>20.766243269363521</v>
      </c>
      <c r="W1242" s="1">
        <v>20.992006159876805</v>
      </c>
      <c r="X1242" s="1">
        <v>22.020037428151316</v>
      </c>
      <c r="Y1242" s="1">
        <v>22.241870523043655</v>
      </c>
    </row>
    <row r="1243" spans="1:25" x14ac:dyDescent="0.25">
      <c r="A1243" s="1" t="s">
        <v>158</v>
      </c>
      <c r="B1243" s="1" t="s">
        <v>20</v>
      </c>
      <c r="C1243" s="1"/>
      <c r="D1243" s="1" t="s">
        <v>21</v>
      </c>
      <c r="E1243" s="1">
        <v>227</v>
      </c>
      <c r="F1243" s="1">
        <v>228</v>
      </c>
      <c r="G1243" s="1">
        <v>213</v>
      </c>
      <c r="H1243" s="1">
        <v>225.6</v>
      </c>
      <c r="I1243" s="1">
        <v>233.89999999999998</v>
      </c>
      <c r="J1243" s="1">
        <v>233</v>
      </c>
      <c r="K1243" s="1">
        <v>237.29999999999998</v>
      </c>
      <c r="L1243" s="1">
        <v>237.4</v>
      </c>
      <c r="M1243" s="1">
        <v>247.79999999999998</v>
      </c>
      <c r="N1243" s="1">
        <v>256.78024819027922</v>
      </c>
      <c r="O1243" s="1">
        <v>261.41620111731845</v>
      </c>
      <c r="P1243" s="1">
        <v>260.56709531013615</v>
      </c>
      <c r="Q1243" s="1">
        <v>259.94676258992808</v>
      </c>
      <c r="R1243" s="1">
        <v>269.08212532486283</v>
      </c>
      <c r="S1243" s="1">
        <v>269.05783028382081</v>
      </c>
      <c r="T1243" s="1">
        <v>272.98799483648878</v>
      </c>
      <c r="U1243" s="1">
        <v>267.81823504809699</v>
      </c>
      <c r="V1243" s="1">
        <v>274.0662432693635</v>
      </c>
      <c r="W1243" s="1">
        <v>276.19200615987677</v>
      </c>
      <c r="X1243" s="1">
        <v>283.02003742815134</v>
      </c>
      <c r="Y1243" s="1">
        <v>288.14187052304362</v>
      </c>
    </row>
    <row r="1244" spans="1:25" x14ac:dyDescent="0.25">
      <c r="A1244" s="1" t="s">
        <v>159</v>
      </c>
      <c r="B1244" s="1" t="s">
        <v>4</v>
      </c>
      <c r="C1244" s="1"/>
      <c r="D1244" s="1" t="s">
        <v>5</v>
      </c>
      <c r="E1244" s="1"/>
      <c r="F1244" s="1"/>
      <c r="G1244" s="1"/>
      <c r="H1244" s="1"/>
      <c r="I1244" s="1"/>
      <c r="J1244" s="1"/>
      <c r="K1244" s="1"/>
      <c r="L1244" s="1"/>
      <c r="M1244" s="1"/>
      <c r="N1244" s="1">
        <v>5</v>
      </c>
      <c r="O1244" s="1">
        <v>4.5999999999999996</v>
      </c>
      <c r="P1244" s="1">
        <v>5.0999999999999996</v>
      </c>
      <c r="Q1244" s="1">
        <v>4.8</v>
      </c>
      <c r="R1244" s="1">
        <v>4.4000000000000004</v>
      </c>
      <c r="S1244" s="1">
        <v>3.4</v>
      </c>
      <c r="T1244" s="1">
        <v>3.5</v>
      </c>
      <c r="U1244" s="1">
        <v>3.3</v>
      </c>
      <c r="V1244" s="1">
        <v>4</v>
      </c>
      <c r="W1244" s="1">
        <v>3.8</v>
      </c>
      <c r="X1244" s="1">
        <v>3.8</v>
      </c>
      <c r="Y1244" s="1">
        <v>3.8</v>
      </c>
    </row>
    <row r="1245" spans="1:25" x14ac:dyDescent="0.25">
      <c r="A1245" s="1" t="s">
        <v>159</v>
      </c>
      <c r="B1245" s="1" t="s">
        <v>6</v>
      </c>
      <c r="C1245" s="1"/>
      <c r="D1245" s="1" t="s">
        <v>7</v>
      </c>
      <c r="E1245" s="1"/>
      <c r="F1245" s="1"/>
      <c r="G1245" s="1"/>
      <c r="H1245" s="1"/>
      <c r="I1245" s="1"/>
      <c r="J1245" s="1"/>
      <c r="K1245" s="1"/>
      <c r="L1245" s="1"/>
      <c r="M1245" s="1"/>
      <c r="N1245" s="1">
        <v>29.651695862840104</v>
      </c>
      <c r="O1245" s="1">
        <v>27.383369432149919</v>
      </c>
      <c r="P1245" s="1">
        <v>25.560684997588037</v>
      </c>
      <c r="Q1245" s="1">
        <v>26.617532467532463</v>
      </c>
      <c r="R1245" s="1">
        <v>26.190890249646731</v>
      </c>
      <c r="S1245" s="1">
        <v>26.15565200617284</v>
      </c>
      <c r="T1245" s="1">
        <v>26.384737305547404</v>
      </c>
      <c r="U1245" s="1">
        <v>26.988012864243256</v>
      </c>
      <c r="V1245" s="1">
        <v>27.172137188208612</v>
      </c>
      <c r="W1245" s="1">
        <v>27.36363636363637</v>
      </c>
      <c r="X1245" s="1">
        <v>27.642850544984299</v>
      </c>
      <c r="Y1245" s="1">
        <v>28.013159330665694</v>
      </c>
    </row>
    <row r="1246" spans="1:25" x14ac:dyDescent="0.25">
      <c r="A1246" s="1" t="s">
        <v>159</v>
      </c>
      <c r="B1246" s="1" t="s">
        <v>8</v>
      </c>
      <c r="C1246" s="1"/>
      <c r="D1246" s="1" t="s">
        <v>9</v>
      </c>
      <c r="E1246" s="1"/>
      <c r="F1246" s="1"/>
      <c r="G1246" s="1"/>
      <c r="H1246" s="1"/>
      <c r="I1246" s="1"/>
      <c r="J1246" s="1"/>
      <c r="K1246" s="1"/>
      <c r="L1246" s="1"/>
      <c r="M1246" s="1"/>
      <c r="N1246" s="1">
        <v>30.734718598583672</v>
      </c>
      <c r="O1246" s="1">
        <v>30.795865900743948</v>
      </c>
      <c r="P1246" s="1">
        <v>29.293863965267729</v>
      </c>
      <c r="Q1246" s="1">
        <v>30.055882352941182</v>
      </c>
      <c r="R1246" s="1">
        <v>28.112454074422981</v>
      </c>
      <c r="S1246" s="1">
        <v>29.310358796296295</v>
      </c>
      <c r="T1246" s="1">
        <v>28.854035808629291</v>
      </c>
      <c r="U1246" s="1">
        <v>29.362440307962181</v>
      </c>
      <c r="V1246" s="1">
        <v>28.807312925170073</v>
      </c>
      <c r="W1246" s="1">
        <v>34.213636363636354</v>
      </c>
      <c r="X1246" s="1">
        <v>30.066090892296319</v>
      </c>
      <c r="Y1246" s="1">
        <v>29.674554383412151</v>
      </c>
    </row>
    <row r="1247" spans="1:25" x14ac:dyDescent="0.25">
      <c r="A1247" s="1" t="s">
        <v>159</v>
      </c>
      <c r="B1247" s="1" t="s">
        <v>10</v>
      </c>
      <c r="C1247" s="1"/>
      <c r="D1247" s="1" t="s">
        <v>11</v>
      </c>
      <c r="E1247" s="1"/>
      <c r="F1247" s="1"/>
      <c r="G1247" s="1"/>
      <c r="H1247" s="1"/>
      <c r="I1247" s="1"/>
      <c r="J1247" s="1"/>
      <c r="K1247" s="1"/>
      <c r="L1247" s="1"/>
      <c r="M1247" s="1"/>
      <c r="N1247" s="1">
        <v>11.113585538576221</v>
      </c>
      <c r="O1247" s="1">
        <v>10.720764667106131</v>
      </c>
      <c r="P1247" s="1">
        <v>10.245451037144235</v>
      </c>
      <c r="Q1247" s="1">
        <v>10.426585179526354</v>
      </c>
      <c r="R1247" s="1">
        <v>10.896655675930287</v>
      </c>
      <c r="S1247" s="1">
        <v>10.433989197530863</v>
      </c>
      <c r="T1247" s="1">
        <v>10.261226885823307</v>
      </c>
      <c r="U1247" s="1">
        <v>10.649546827794563</v>
      </c>
      <c r="V1247" s="1">
        <v>11.520549886621314</v>
      </c>
      <c r="W1247" s="1">
        <v>11.722727272727274</v>
      </c>
      <c r="X1247" s="1">
        <v>11.291058562719382</v>
      </c>
      <c r="Y1247" s="1">
        <v>11.912286285922155</v>
      </c>
    </row>
    <row r="1248" spans="1:25" x14ac:dyDescent="0.25">
      <c r="A1248" s="1" t="s">
        <v>159</v>
      </c>
      <c r="B1248" s="1" t="s">
        <v>12</v>
      </c>
      <c r="C1248" s="1"/>
      <c r="D1248" s="1" t="s">
        <v>13</v>
      </c>
      <c r="E1248" s="1"/>
      <c r="F1248" s="1"/>
      <c r="G1248" s="1"/>
      <c r="H1248" s="1"/>
      <c r="I1248" s="1"/>
      <c r="J1248" s="1"/>
      <c r="K1248" s="1"/>
      <c r="L1248" s="1"/>
      <c r="M1248" s="1"/>
      <c r="N1248" s="1">
        <v>9.7402185407120196</v>
      </c>
      <c r="O1248" s="1">
        <v>10.142131239484018</v>
      </c>
      <c r="P1248" s="1">
        <v>10.348124588725598</v>
      </c>
      <c r="Q1248" s="1">
        <v>9.7689727928928374</v>
      </c>
      <c r="R1248" s="1">
        <v>10.701407831060273</v>
      </c>
      <c r="S1248" s="1">
        <v>10.991855010660981</v>
      </c>
      <c r="T1248" s="1">
        <v>10.920075757575757</v>
      </c>
      <c r="U1248" s="1">
        <v>10.64512557662737</v>
      </c>
      <c r="V1248" s="1">
        <v>11.502960259529601</v>
      </c>
      <c r="W1248" s="1">
        <v>11.063360935216755</v>
      </c>
      <c r="X1248" s="1">
        <v>11.504774897680766</v>
      </c>
      <c r="Y1248" s="1">
        <v>11.526203775038521</v>
      </c>
    </row>
    <row r="1249" spans="1:25" x14ac:dyDescent="0.25">
      <c r="A1249" s="1" t="s">
        <v>159</v>
      </c>
      <c r="B1249" s="1" t="s">
        <v>14</v>
      </c>
      <c r="C1249" s="1"/>
      <c r="D1249" s="1" t="s">
        <v>15</v>
      </c>
      <c r="E1249" s="1"/>
      <c r="F1249" s="1"/>
      <c r="G1249" s="1"/>
      <c r="H1249" s="1"/>
      <c r="I1249" s="1"/>
      <c r="J1249" s="1"/>
      <c r="K1249" s="1"/>
      <c r="L1249" s="1"/>
      <c r="M1249" s="1"/>
      <c r="N1249" s="1">
        <v>12.539008342145458</v>
      </c>
      <c r="O1249" s="1">
        <v>14.228468872686483</v>
      </c>
      <c r="P1249" s="1">
        <v>14.583000658039046</v>
      </c>
      <c r="Q1249" s="1">
        <v>13.812059966685174</v>
      </c>
      <c r="R1249" s="1">
        <v>15.401539815222172</v>
      </c>
      <c r="S1249" s="1">
        <v>16.177462686567161</v>
      </c>
      <c r="T1249" s="1">
        <v>16.019318181818182</v>
      </c>
      <c r="U1249" s="1">
        <v>15.902685802152742</v>
      </c>
      <c r="V1249" s="1">
        <v>18.299391727493916</v>
      </c>
      <c r="W1249" s="1">
        <v>17.61186556259133</v>
      </c>
      <c r="X1249" s="1">
        <v>18.556616643929061</v>
      </c>
      <c r="Y1249" s="1">
        <v>18.997881355932204</v>
      </c>
    </row>
    <row r="1250" spans="1:25" x14ac:dyDescent="0.25">
      <c r="A1250" s="1" t="s">
        <v>159</v>
      </c>
      <c r="B1250" s="1" t="s">
        <v>16</v>
      </c>
      <c r="C1250" s="1"/>
      <c r="D1250" s="1" t="s">
        <v>17</v>
      </c>
      <c r="E1250" s="1"/>
      <c r="F1250" s="1"/>
      <c r="G1250" s="1"/>
      <c r="H1250" s="1"/>
      <c r="I1250" s="1"/>
      <c r="J1250" s="1"/>
      <c r="K1250" s="1"/>
      <c r="L1250" s="1"/>
      <c r="M1250" s="1"/>
      <c r="N1250" s="1">
        <v>8.2207731171425209</v>
      </c>
      <c r="O1250" s="1">
        <v>9.329399887829501</v>
      </c>
      <c r="P1250" s="1">
        <v>9.6688747532353592</v>
      </c>
      <c r="Q1250" s="1">
        <v>9.2189672404219873</v>
      </c>
      <c r="R1250" s="1">
        <v>10.297052353717552</v>
      </c>
      <c r="S1250" s="1">
        <v>11.130682302771856</v>
      </c>
      <c r="T1250" s="1">
        <v>11.16060606060606</v>
      </c>
      <c r="U1250" s="1">
        <v>10.752188621219886</v>
      </c>
      <c r="V1250" s="1">
        <v>12.09764801297648</v>
      </c>
      <c r="W1250" s="1">
        <v>11.624773502191914</v>
      </c>
      <c r="X1250" s="1">
        <v>11.938608458390178</v>
      </c>
      <c r="Y1250" s="1">
        <v>12.175914869029278</v>
      </c>
    </row>
    <row r="1251" spans="1:25" x14ac:dyDescent="0.25">
      <c r="A1251" s="1" t="s">
        <v>159</v>
      </c>
      <c r="B1251" s="1" t="s">
        <v>18</v>
      </c>
      <c r="C1251" s="1"/>
      <c r="D1251" s="1" t="s">
        <v>19</v>
      </c>
      <c r="E1251" s="1"/>
      <c r="F1251" s="1"/>
      <c r="G1251" s="1"/>
      <c r="H1251" s="1"/>
      <c r="I1251" s="1"/>
      <c r="J1251" s="1"/>
      <c r="K1251" s="1"/>
      <c r="L1251" s="1"/>
      <c r="M1251" s="1"/>
      <c r="N1251" s="1">
        <v>9.4327227064559018</v>
      </c>
      <c r="O1251" s="1">
        <v>10.593947858472998</v>
      </c>
      <c r="P1251" s="1">
        <v>10.830484114977308</v>
      </c>
      <c r="Q1251" s="1">
        <v>11.078417266187051</v>
      </c>
      <c r="R1251" s="1">
        <v>12.055212243719319</v>
      </c>
      <c r="S1251" s="1">
        <v>10.749171589108197</v>
      </c>
      <c r="T1251" s="1">
        <v>11.057573149741824</v>
      </c>
      <c r="U1251" s="1">
        <v>11.189432594451414</v>
      </c>
      <c r="V1251" s="1">
        <v>11.59939251691288</v>
      </c>
      <c r="W1251" s="1">
        <v>11.681646367072657</v>
      </c>
      <c r="X1251" s="1">
        <v>11.132161475738538</v>
      </c>
      <c r="Y1251" s="1">
        <v>10.854358697121233</v>
      </c>
    </row>
    <row r="1252" spans="1:25" x14ac:dyDescent="0.25">
      <c r="A1252" s="1" t="s">
        <v>159</v>
      </c>
      <c r="B1252" s="1" t="s">
        <v>20</v>
      </c>
      <c r="C1252" s="1"/>
      <c r="D1252" s="1" t="s">
        <v>21</v>
      </c>
      <c r="E1252" s="1">
        <v>89.4</v>
      </c>
      <c r="F1252" s="1">
        <v>87.8</v>
      </c>
      <c r="G1252" s="1">
        <v>97.7</v>
      </c>
      <c r="H1252" s="1">
        <v>93.1</v>
      </c>
      <c r="I1252" s="1">
        <v>94.6</v>
      </c>
      <c r="J1252" s="1">
        <v>101.4</v>
      </c>
      <c r="K1252" s="1">
        <v>105.7</v>
      </c>
      <c r="L1252" s="1">
        <v>107.30000000000001</v>
      </c>
      <c r="M1252" s="1">
        <v>114.69999999999999</v>
      </c>
      <c r="N1252" s="1">
        <v>116.43272270645591</v>
      </c>
      <c r="O1252" s="1">
        <v>117.79394785847299</v>
      </c>
      <c r="P1252" s="1">
        <v>115.63048411497731</v>
      </c>
      <c r="Q1252" s="1">
        <v>115.77841726618705</v>
      </c>
      <c r="R1252" s="1">
        <v>118.05521224371934</v>
      </c>
      <c r="S1252" s="1">
        <v>118.34917158910821</v>
      </c>
      <c r="T1252" s="1">
        <v>118.15757314974182</v>
      </c>
      <c r="U1252" s="1">
        <v>118.78943259445141</v>
      </c>
      <c r="V1252" s="1">
        <v>124.99939251691288</v>
      </c>
      <c r="W1252" s="1">
        <v>129.08164636707264</v>
      </c>
      <c r="X1252" s="1">
        <v>125.93216147573854</v>
      </c>
      <c r="Y1252" s="1">
        <v>126.95435869712122</v>
      </c>
    </row>
    <row r="1253" spans="1:25" x14ac:dyDescent="0.25">
      <c r="A1253" s="1" t="s">
        <v>160</v>
      </c>
      <c r="B1253" s="1" t="s">
        <v>4</v>
      </c>
      <c r="C1253" s="1"/>
      <c r="D1253" s="1" t="s">
        <v>5</v>
      </c>
      <c r="E1253" s="1"/>
      <c r="F1253" s="1"/>
      <c r="G1253" s="1"/>
      <c r="H1253" s="1"/>
      <c r="I1253" s="1"/>
      <c r="J1253" s="1"/>
      <c r="K1253" s="1"/>
      <c r="L1253" s="1"/>
      <c r="M1253" s="1"/>
      <c r="N1253" s="1">
        <v>0.7</v>
      </c>
      <c r="O1253" s="1">
        <v>2.7</v>
      </c>
      <c r="P1253" s="1">
        <v>2.2000000000000002</v>
      </c>
      <c r="Q1253" s="1">
        <v>1.7</v>
      </c>
      <c r="R1253" s="1">
        <v>2.2999999999999998</v>
      </c>
      <c r="S1253" s="1">
        <v>2.2000000000000002</v>
      </c>
      <c r="T1253" s="1">
        <v>1.5</v>
      </c>
      <c r="U1253" s="1">
        <v>1.5</v>
      </c>
      <c r="V1253" s="1">
        <v>2.1</v>
      </c>
      <c r="W1253" s="1">
        <v>1.7</v>
      </c>
      <c r="X1253" s="1">
        <v>1.4</v>
      </c>
      <c r="Y1253" s="1">
        <v>0.6</v>
      </c>
    </row>
    <row r="1254" spans="1:25" x14ac:dyDescent="0.25">
      <c r="A1254" s="1" t="s">
        <v>160</v>
      </c>
      <c r="B1254" s="1" t="s">
        <v>6</v>
      </c>
      <c r="C1254" s="1"/>
      <c r="D1254" s="1" t="s">
        <v>7</v>
      </c>
      <c r="E1254" s="1"/>
      <c r="F1254" s="1"/>
      <c r="G1254" s="1"/>
      <c r="H1254" s="1"/>
      <c r="I1254" s="1"/>
      <c r="J1254" s="1"/>
      <c r="K1254" s="1"/>
      <c r="L1254" s="1"/>
      <c r="M1254" s="1"/>
      <c r="N1254" s="1">
        <v>95.976566708565286</v>
      </c>
      <c r="O1254" s="1">
        <v>95.437209711470786</v>
      </c>
      <c r="P1254" s="1">
        <v>92.715427222373563</v>
      </c>
      <c r="Q1254" s="1">
        <v>92.518910256410251</v>
      </c>
      <c r="R1254" s="1">
        <v>81.50696202531644</v>
      </c>
      <c r="S1254" s="1">
        <v>84.316314707531305</v>
      </c>
      <c r="T1254" s="1">
        <v>84.967201426024971</v>
      </c>
      <c r="U1254" s="1">
        <v>90.361263157894726</v>
      </c>
      <c r="V1254" s="1">
        <v>89.866493987049026</v>
      </c>
      <c r="W1254" s="1">
        <v>92.568133395090328</v>
      </c>
      <c r="X1254" s="1">
        <v>93.317260125033968</v>
      </c>
      <c r="Y1254" s="1">
        <v>89.77666815542652</v>
      </c>
    </row>
    <row r="1255" spans="1:25" x14ac:dyDescent="0.25">
      <c r="A1255" s="1" t="s">
        <v>160</v>
      </c>
      <c r="B1255" s="1" t="s">
        <v>8</v>
      </c>
      <c r="C1255" s="1"/>
      <c r="D1255" s="1" t="s">
        <v>9</v>
      </c>
      <c r="E1255" s="1"/>
      <c r="F1255" s="1"/>
      <c r="G1255" s="1"/>
      <c r="H1255" s="1"/>
      <c r="I1255" s="1"/>
      <c r="J1255" s="1"/>
      <c r="K1255" s="1"/>
      <c r="L1255" s="1"/>
      <c r="M1255" s="1"/>
      <c r="N1255" s="1">
        <v>229.09036631352126</v>
      </c>
      <c r="O1255" s="1">
        <v>224.60920126671357</v>
      </c>
      <c r="P1255" s="1">
        <v>230.89985471715246</v>
      </c>
      <c r="Q1255" s="1">
        <v>220.74070512820515</v>
      </c>
      <c r="R1255" s="1">
        <v>220.63413998510799</v>
      </c>
      <c r="S1255" s="1">
        <v>227.24298262007102</v>
      </c>
      <c r="T1255" s="1">
        <v>232.38556149732619</v>
      </c>
      <c r="U1255" s="1">
        <v>223.40341418764302</v>
      </c>
      <c r="V1255" s="1">
        <v>236.94934320074003</v>
      </c>
      <c r="W1255" s="1">
        <v>242.77484020379805</v>
      </c>
      <c r="X1255" s="1">
        <v>246.94313672193533</v>
      </c>
      <c r="Y1255" s="1">
        <v>274.84488610987046</v>
      </c>
    </row>
    <row r="1256" spans="1:25" x14ac:dyDescent="0.25">
      <c r="A1256" s="1" t="s">
        <v>160</v>
      </c>
      <c r="B1256" s="1" t="s">
        <v>10</v>
      </c>
      <c r="C1256" s="1"/>
      <c r="D1256" s="1" t="s">
        <v>11</v>
      </c>
      <c r="E1256" s="1"/>
      <c r="F1256" s="1"/>
      <c r="G1256" s="1"/>
      <c r="H1256" s="1"/>
      <c r="I1256" s="1"/>
      <c r="J1256" s="1"/>
      <c r="K1256" s="1"/>
      <c r="L1256" s="1"/>
      <c r="M1256" s="1"/>
      <c r="N1256" s="1">
        <v>27.433066977913452</v>
      </c>
      <c r="O1256" s="1">
        <v>28.053589021815622</v>
      </c>
      <c r="P1256" s="1">
        <v>29.68471806047399</v>
      </c>
      <c r="Q1256" s="1">
        <v>28.740384615384613</v>
      </c>
      <c r="R1256" s="1">
        <v>23.958897989575576</v>
      </c>
      <c r="S1256" s="1">
        <v>24.740702672397681</v>
      </c>
      <c r="T1256" s="1">
        <v>27.947237076648847</v>
      </c>
      <c r="U1256" s="1">
        <v>28.935322654462237</v>
      </c>
      <c r="V1256" s="1">
        <v>26.984162812210915</v>
      </c>
      <c r="W1256" s="1">
        <v>26.457026401111627</v>
      </c>
      <c r="X1256" s="1">
        <v>28.139603153030713</v>
      </c>
      <c r="Y1256" s="1">
        <v>29.478445734702987</v>
      </c>
    </row>
    <row r="1257" spans="1:25" x14ac:dyDescent="0.25">
      <c r="A1257" s="1" t="s">
        <v>160</v>
      </c>
      <c r="B1257" s="1" t="s">
        <v>12</v>
      </c>
      <c r="C1257" s="1"/>
      <c r="D1257" s="1" t="s">
        <v>13</v>
      </c>
      <c r="E1257" s="1"/>
      <c r="F1257" s="1"/>
      <c r="G1257" s="1"/>
      <c r="H1257" s="1"/>
      <c r="I1257" s="1"/>
      <c r="J1257" s="1"/>
      <c r="K1257" s="1"/>
      <c r="L1257" s="1"/>
      <c r="M1257" s="1"/>
      <c r="N1257" s="1">
        <v>43.39035398230088</v>
      </c>
      <c r="O1257" s="1">
        <v>44.052771162589309</v>
      </c>
      <c r="P1257" s="1">
        <v>45.567448990379525</v>
      </c>
      <c r="Q1257" s="1">
        <v>45.188719346049048</v>
      </c>
      <c r="R1257" s="1">
        <v>44.136839863713803</v>
      </c>
      <c r="S1257" s="1">
        <v>42.282101737492148</v>
      </c>
      <c r="T1257" s="1">
        <v>42.074448208602817</v>
      </c>
      <c r="U1257" s="1">
        <v>41.436970954356852</v>
      </c>
      <c r="V1257" s="1">
        <v>44.370023043783185</v>
      </c>
      <c r="W1257" s="1">
        <v>48.467412669066839</v>
      </c>
      <c r="X1257" s="1">
        <v>46.796485747754772</v>
      </c>
      <c r="Y1257" s="1">
        <v>41.491639312608605</v>
      </c>
    </row>
    <row r="1258" spans="1:25" x14ac:dyDescent="0.25">
      <c r="A1258" s="1" t="s">
        <v>160</v>
      </c>
      <c r="B1258" s="1" t="s">
        <v>14</v>
      </c>
      <c r="C1258" s="1"/>
      <c r="D1258" s="1" t="s">
        <v>15</v>
      </c>
      <c r="E1258" s="1"/>
      <c r="F1258" s="1"/>
      <c r="G1258" s="1"/>
      <c r="H1258" s="1"/>
      <c r="I1258" s="1"/>
      <c r="J1258" s="1"/>
      <c r="K1258" s="1"/>
      <c r="L1258" s="1"/>
      <c r="M1258" s="1"/>
      <c r="N1258" s="1">
        <v>43.86274336283185</v>
      </c>
      <c r="O1258" s="1">
        <v>44.623078588439057</v>
      </c>
      <c r="P1258" s="1">
        <v>46.716090495824083</v>
      </c>
      <c r="Q1258" s="1">
        <v>46.030114441416892</v>
      </c>
      <c r="R1258" s="1">
        <v>47.547678875638837</v>
      </c>
      <c r="S1258" s="1">
        <v>44.710236550136074</v>
      </c>
      <c r="T1258" s="1">
        <v>46.103849707422235</v>
      </c>
      <c r="U1258" s="1">
        <v>45.486099585062242</v>
      </c>
      <c r="V1258" s="1">
        <v>47.572547840897705</v>
      </c>
      <c r="W1258" s="1">
        <v>52.697771723265546</v>
      </c>
      <c r="X1258" s="1">
        <v>49.700224521671217</v>
      </c>
      <c r="Y1258" s="1">
        <v>48.138482332496622</v>
      </c>
    </row>
    <row r="1259" spans="1:25" x14ac:dyDescent="0.25">
      <c r="A1259" s="1" t="s">
        <v>160</v>
      </c>
      <c r="B1259" s="1" t="s">
        <v>16</v>
      </c>
      <c r="C1259" s="1"/>
      <c r="D1259" s="1" t="s">
        <v>17</v>
      </c>
      <c r="E1259" s="1"/>
      <c r="F1259" s="1"/>
      <c r="G1259" s="1"/>
      <c r="H1259" s="1"/>
      <c r="I1259" s="1"/>
      <c r="J1259" s="1"/>
      <c r="K1259" s="1"/>
      <c r="L1259" s="1"/>
      <c r="M1259" s="1"/>
      <c r="N1259" s="1">
        <v>38.34690265486725</v>
      </c>
      <c r="O1259" s="1">
        <v>39.824150248971648</v>
      </c>
      <c r="P1259" s="1">
        <v>40.216460513796385</v>
      </c>
      <c r="Q1259" s="1">
        <v>41.881166212534055</v>
      </c>
      <c r="R1259" s="1">
        <v>45.215481260647358</v>
      </c>
      <c r="S1259" s="1">
        <v>42.60766171237178</v>
      </c>
      <c r="T1259" s="1">
        <v>42.221702083974947</v>
      </c>
      <c r="U1259" s="1">
        <v>41.476929460580912</v>
      </c>
      <c r="V1259" s="1">
        <v>44.657429115319104</v>
      </c>
      <c r="W1259" s="1">
        <v>48.234815607667613</v>
      </c>
      <c r="X1259" s="1">
        <v>47.203289730573985</v>
      </c>
      <c r="Y1259" s="1">
        <v>42.769878354894765</v>
      </c>
    </row>
    <row r="1260" spans="1:25" x14ac:dyDescent="0.25">
      <c r="A1260" s="1" t="s">
        <v>160</v>
      </c>
      <c r="B1260" s="1" t="s">
        <v>18</v>
      </c>
      <c r="C1260" s="1"/>
      <c r="D1260" s="1" t="s">
        <v>19</v>
      </c>
      <c r="E1260" s="1"/>
      <c r="F1260" s="1"/>
      <c r="G1260" s="1"/>
      <c r="H1260" s="1"/>
      <c r="I1260" s="1"/>
      <c r="J1260" s="1"/>
      <c r="K1260" s="1"/>
      <c r="L1260" s="1"/>
      <c r="M1260" s="1"/>
      <c r="N1260" s="1">
        <v>35.573731187699529</v>
      </c>
      <c r="O1260" s="1">
        <v>35.118822518263862</v>
      </c>
      <c r="P1260" s="1">
        <v>36.938185638721833</v>
      </c>
      <c r="Q1260" s="1">
        <v>38.605806225953131</v>
      </c>
      <c r="R1260" s="1">
        <v>43.679046951646818</v>
      </c>
      <c r="S1260" s="1">
        <v>38.492206235011992</v>
      </c>
      <c r="T1260" s="1">
        <v>36.211676687619565</v>
      </c>
      <c r="U1260" s="1">
        <v>40.971008515167647</v>
      </c>
      <c r="V1260" s="1">
        <v>37.422765957446806</v>
      </c>
      <c r="W1260" s="1">
        <v>36.020755315772767</v>
      </c>
      <c r="X1260" s="1">
        <v>40.27977164605138</v>
      </c>
      <c r="Y1260" s="1">
        <v>41.19004450095359</v>
      </c>
    </row>
    <row r="1261" spans="1:25" x14ac:dyDescent="0.25">
      <c r="A1261" s="1" t="s">
        <v>160</v>
      </c>
      <c r="B1261" s="1" t="s">
        <v>20</v>
      </c>
      <c r="C1261" s="1"/>
      <c r="D1261" s="1" t="s">
        <v>21</v>
      </c>
      <c r="E1261" s="1">
        <v>461.6</v>
      </c>
      <c r="F1261" s="1">
        <v>459.7</v>
      </c>
      <c r="G1261" s="1">
        <v>460.1</v>
      </c>
      <c r="H1261" s="1">
        <v>462.2</v>
      </c>
      <c r="I1261" s="1">
        <v>455.5</v>
      </c>
      <c r="J1261" s="1">
        <v>465.4</v>
      </c>
      <c r="K1261" s="1">
        <v>478.40000000000003</v>
      </c>
      <c r="L1261" s="1">
        <v>488.4</v>
      </c>
      <c r="M1261" s="1">
        <v>503</v>
      </c>
      <c r="N1261" s="1">
        <v>514.37373118769949</v>
      </c>
      <c r="O1261" s="1">
        <v>514.41882251826382</v>
      </c>
      <c r="P1261" s="1">
        <v>524.93818563872185</v>
      </c>
      <c r="Q1261" s="1">
        <v>515.40580622595326</v>
      </c>
      <c r="R1261" s="1">
        <v>508.97904695164681</v>
      </c>
      <c r="S1261" s="1">
        <v>506.59220623501199</v>
      </c>
      <c r="T1261" s="1">
        <v>513.41167668761955</v>
      </c>
      <c r="U1261" s="1">
        <v>513.57100851516759</v>
      </c>
      <c r="V1261" s="1">
        <v>529.92276595744681</v>
      </c>
      <c r="W1261" s="1">
        <v>548.92075531577279</v>
      </c>
      <c r="X1261" s="1">
        <v>553.77977164605136</v>
      </c>
      <c r="Y1261" s="1">
        <v>568.29004450095351</v>
      </c>
    </row>
    <row r="1262" spans="1:25" x14ac:dyDescent="0.25">
      <c r="A1262" s="1" t="s">
        <v>161</v>
      </c>
      <c r="B1262" s="1" t="s">
        <v>4</v>
      </c>
      <c r="C1262" s="1"/>
      <c r="D1262" s="1" t="s">
        <v>5</v>
      </c>
      <c r="E1262" s="1"/>
      <c r="F1262" s="1"/>
      <c r="G1262" s="1"/>
      <c r="H1262" s="1"/>
      <c r="I1262" s="1"/>
      <c r="J1262" s="1"/>
      <c r="K1262" s="1"/>
      <c r="L1262" s="1"/>
      <c r="M1262" s="1"/>
      <c r="N1262" s="1">
        <v>17.899999999999999</v>
      </c>
      <c r="O1262" s="1">
        <v>17.100000000000001</v>
      </c>
      <c r="P1262" s="1">
        <v>17.7</v>
      </c>
      <c r="Q1262" s="1">
        <v>17</v>
      </c>
      <c r="R1262" s="1">
        <v>15.6</v>
      </c>
      <c r="S1262" s="1">
        <v>16.8</v>
      </c>
      <c r="T1262" s="1">
        <v>15.3</v>
      </c>
      <c r="U1262" s="1">
        <v>17.100000000000001</v>
      </c>
      <c r="V1262" s="1">
        <v>19.600000000000001</v>
      </c>
      <c r="W1262" s="1">
        <v>18.8</v>
      </c>
      <c r="X1262" s="1">
        <v>19.399999999999999</v>
      </c>
      <c r="Y1262" s="1">
        <v>15.1</v>
      </c>
    </row>
    <row r="1263" spans="1:25" x14ac:dyDescent="0.25">
      <c r="A1263" s="1" t="s">
        <v>161</v>
      </c>
      <c r="B1263" s="1" t="s">
        <v>6</v>
      </c>
      <c r="C1263" s="1"/>
      <c r="D1263" s="1" t="s">
        <v>7</v>
      </c>
      <c r="E1263" s="1"/>
      <c r="F1263" s="1"/>
      <c r="G1263" s="1"/>
      <c r="H1263" s="1"/>
      <c r="I1263" s="1"/>
      <c r="J1263" s="1"/>
      <c r="K1263" s="1"/>
      <c r="L1263" s="1"/>
      <c r="M1263" s="1"/>
      <c r="N1263" s="1">
        <v>82.446345843059817</v>
      </c>
      <c r="O1263" s="1">
        <v>83.734201266713583</v>
      </c>
      <c r="P1263" s="1">
        <v>81.032643239807499</v>
      </c>
      <c r="Q1263" s="1">
        <v>85.128186813186815</v>
      </c>
      <c r="R1263" s="1">
        <v>87.305221518987324</v>
      </c>
      <c r="S1263" s="1">
        <v>86.601158661932345</v>
      </c>
      <c r="T1263" s="1">
        <v>84.639984989210987</v>
      </c>
      <c r="U1263" s="1">
        <v>90.748842105263165</v>
      </c>
      <c r="V1263" s="1">
        <v>87.065032377428309</v>
      </c>
      <c r="W1263" s="1">
        <v>87.988791106993972</v>
      </c>
      <c r="X1263" s="1">
        <v>90.15949986409349</v>
      </c>
      <c r="Y1263" s="1">
        <v>88.164225100491279</v>
      </c>
    </row>
    <row r="1264" spans="1:25" x14ac:dyDescent="0.25">
      <c r="A1264" s="1" t="s">
        <v>161</v>
      </c>
      <c r="B1264" s="1" t="s">
        <v>8</v>
      </c>
      <c r="C1264" s="1"/>
      <c r="D1264" s="1" t="s">
        <v>9</v>
      </c>
      <c r="E1264" s="1"/>
      <c r="F1264" s="1"/>
      <c r="G1264" s="1"/>
      <c r="H1264" s="1"/>
      <c r="I1264" s="1"/>
      <c r="J1264" s="1"/>
      <c r="K1264" s="1"/>
      <c r="L1264" s="1"/>
      <c r="M1264" s="1"/>
      <c r="N1264" s="1">
        <v>110.58794217992457</v>
      </c>
      <c r="O1264" s="1">
        <v>118.35228712174525</v>
      </c>
      <c r="P1264" s="1">
        <v>120.72311813311541</v>
      </c>
      <c r="Q1264" s="1">
        <v>129.8273076923077</v>
      </c>
      <c r="R1264" s="1">
        <v>133.4314873417722</v>
      </c>
      <c r="S1264" s="1">
        <v>142.18770323304057</v>
      </c>
      <c r="T1264" s="1">
        <v>134.82040529130313</v>
      </c>
      <c r="U1264" s="1">
        <v>134.39172540045769</v>
      </c>
      <c r="V1264" s="1">
        <v>132.69199814986123</v>
      </c>
      <c r="W1264" s="1">
        <v>145.36301065308015</v>
      </c>
      <c r="X1264" s="1">
        <v>145.35311225876598</v>
      </c>
      <c r="Y1264" s="1">
        <v>149.18677981241626</v>
      </c>
    </row>
    <row r="1265" spans="1:25" x14ac:dyDescent="0.25">
      <c r="A1265" s="1" t="s">
        <v>161</v>
      </c>
      <c r="B1265" s="1" t="s">
        <v>10</v>
      </c>
      <c r="C1265" s="1"/>
      <c r="D1265" s="1" t="s">
        <v>11</v>
      </c>
      <c r="E1265" s="1"/>
      <c r="F1265" s="1"/>
      <c r="G1265" s="1"/>
      <c r="H1265" s="1"/>
      <c r="I1265" s="1"/>
      <c r="J1265" s="1"/>
      <c r="K1265" s="1"/>
      <c r="L1265" s="1"/>
      <c r="M1265" s="1"/>
      <c r="N1265" s="1">
        <v>23.565711977015624</v>
      </c>
      <c r="O1265" s="1">
        <v>24.613511611541171</v>
      </c>
      <c r="P1265" s="1">
        <v>25.944238627077095</v>
      </c>
      <c r="Q1265" s="1">
        <v>26.444505494505496</v>
      </c>
      <c r="R1265" s="1">
        <v>25.663291139240503</v>
      </c>
      <c r="S1265" s="1">
        <v>25.411138105027096</v>
      </c>
      <c r="T1265" s="1">
        <v>27.839609719485882</v>
      </c>
      <c r="U1265" s="1">
        <v>29.059432494279175</v>
      </c>
      <c r="V1265" s="1">
        <v>26.142969472710455</v>
      </c>
      <c r="W1265" s="1">
        <v>25.148198239925893</v>
      </c>
      <c r="X1265" s="1">
        <v>27.187387877140523</v>
      </c>
      <c r="Y1265" s="1">
        <v>28.948995087092449</v>
      </c>
    </row>
    <row r="1266" spans="1:25" x14ac:dyDescent="0.25">
      <c r="A1266" s="1" t="s">
        <v>161</v>
      </c>
      <c r="B1266" s="1" t="s">
        <v>12</v>
      </c>
      <c r="C1266" s="1"/>
      <c r="D1266" s="1" t="s">
        <v>13</v>
      </c>
      <c r="E1266" s="1"/>
      <c r="F1266" s="1"/>
      <c r="G1266" s="1"/>
      <c r="H1266" s="1"/>
      <c r="I1266" s="1"/>
      <c r="J1266" s="1"/>
      <c r="K1266" s="1"/>
      <c r="L1266" s="1"/>
      <c r="M1266" s="1"/>
      <c r="N1266" s="1">
        <v>33.130055309734516</v>
      </c>
      <c r="O1266" s="1">
        <v>35.756451612903227</v>
      </c>
      <c r="P1266" s="1">
        <v>36.625911830003169</v>
      </c>
      <c r="Q1266" s="1">
        <v>35.037384196185286</v>
      </c>
      <c r="R1266" s="1">
        <v>34.432538330494033</v>
      </c>
      <c r="S1266" s="1">
        <v>36.474837764287209</v>
      </c>
      <c r="T1266" s="1">
        <v>40.17077302125039</v>
      </c>
      <c r="U1266" s="1">
        <v>39.92019709543569</v>
      </c>
      <c r="V1266" s="1">
        <v>39.595210900711351</v>
      </c>
      <c r="W1266" s="1">
        <v>39.351386591417722</v>
      </c>
      <c r="X1266" s="1">
        <v>43.34455290901991</v>
      </c>
      <c r="Y1266" s="1">
        <v>43.277910793589491</v>
      </c>
    </row>
    <row r="1267" spans="1:25" x14ac:dyDescent="0.25">
      <c r="A1267" s="1" t="s">
        <v>161</v>
      </c>
      <c r="B1267" s="1" t="s">
        <v>14</v>
      </c>
      <c r="C1267" s="1"/>
      <c r="D1267" s="1" t="s">
        <v>15</v>
      </c>
      <c r="E1267" s="1"/>
      <c r="F1267" s="1"/>
      <c r="G1267" s="1"/>
      <c r="H1267" s="1"/>
      <c r="I1267" s="1"/>
      <c r="J1267" s="1"/>
      <c r="K1267" s="1"/>
      <c r="L1267" s="1"/>
      <c r="M1267" s="1"/>
      <c r="N1267" s="1">
        <v>33.490741150442474</v>
      </c>
      <c r="O1267" s="1">
        <v>36.219354838709677</v>
      </c>
      <c r="P1267" s="1">
        <v>37.54915953060577</v>
      </c>
      <c r="Q1267" s="1">
        <v>35.689765667574932</v>
      </c>
      <c r="R1267" s="1">
        <v>37.093441226575806</v>
      </c>
      <c r="S1267" s="1">
        <v>38.569478752355039</v>
      </c>
      <c r="T1267" s="1">
        <v>44.017862642439169</v>
      </c>
      <c r="U1267" s="1">
        <v>43.821109958506227</v>
      </c>
      <c r="V1267" s="1">
        <v>42.45310089169422</v>
      </c>
      <c r="W1267" s="1">
        <v>42.786075703026171</v>
      </c>
      <c r="X1267" s="1">
        <v>46.034098008590391</v>
      </c>
      <c r="Y1267" s="1">
        <v>50.210909441977208</v>
      </c>
    </row>
    <row r="1268" spans="1:25" x14ac:dyDescent="0.25">
      <c r="A1268" s="1" t="s">
        <v>161</v>
      </c>
      <c r="B1268" s="1" t="s">
        <v>16</v>
      </c>
      <c r="C1268" s="1"/>
      <c r="D1268" s="1" t="s">
        <v>17</v>
      </c>
      <c r="E1268" s="1"/>
      <c r="F1268" s="1"/>
      <c r="G1268" s="1"/>
      <c r="H1268" s="1"/>
      <c r="I1268" s="1"/>
      <c r="J1268" s="1"/>
      <c r="K1268" s="1"/>
      <c r="L1268" s="1"/>
      <c r="M1268" s="1"/>
      <c r="N1268" s="1">
        <v>29.279203539823008</v>
      </c>
      <c r="O1268" s="1">
        <v>32.3241935483871</v>
      </c>
      <c r="P1268" s="1">
        <v>32.324928639391054</v>
      </c>
      <c r="Q1268" s="1">
        <v>32.472850136239778</v>
      </c>
      <c r="R1268" s="1">
        <v>35.274020442930151</v>
      </c>
      <c r="S1268" s="1">
        <v>36.755683483357757</v>
      </c>
      <c r="T1268" s="1">
        <v>40.311364336310433</v>
      </c>
      <c r="U1268" s="1">
        <v>39.958692946058086</v>
      </c>
      <c r="V1268" s="1">
        <v>39.851688207594428</v>
      </c>
      <c r="W1268" s="1">
        <v>39.162537705556097</v>
      </c>
      <c r="X1268" s="1">
        <v>43.721349082389679</v>
      </c>
      <c r="Y1268" s="1">
        <v>44.611179764433281</v>
      </c>
    </row>
    <row r="1269" spans="1:25" x14ac:dyDescent="0.25">
      <c r="A1269" s="1" t="s">
        <v>161</v>
      </c>
      <c r="B1269" s="1" t="s">
        <v>18</v>
      </c>
      <c r="C1269" s="1"/>
      <c r="D1269" s="1" t="s">
        <v>19</v>
      </c>
      <c r="E1269" s="1"/>
      <c r="F1269" s="1"/>
      <c r="G1269" s="1"/>
      <c r="H1269" s="1"/>
      <c r="I1269" s="1"/>
      <c r="J1269" s="1"/>
      <c r="K1269" s="1"/>
      <c r="L1269" s="1"/>
      <c r="M1269" s="1"/>
      <c r="N1269" s="1">
        <v>28.865554759267702</v>
      </c>
      <c r="O1269" s="1">
        <v>29.266552069904026</v>
      </c>
      <c r="P1269" s="1">
        <v>29.270603579450764</v>
      </c>
      <c r="Q1269" s="1">
        <v>29.805351521511017</v>
      </c>
      <c r="R1269" s="1">
        <v>30.665227750525577</v>
      </c>
      <c r="S1269" s="1">
        <v>29.560071942446044</v>
      </c>
      <c r="T1269" s="1">
        <v>28.137537578573379</v>
      </c>
      <c r="U1269" s="1">
        <v>31.773030867482703</v>
      </c>
      <c r="V1269" s="1">
        <v>31.208007736943909</v>
      </c>
      <c r="W1269" s="1">
        <v>31.156083782926057</v>
      </c>
      <c r="X1269" s="1">
        <v>32.330580399619407</v>
      </c>
      <c r="Y1269" s="1">
        <v>35.837457088366179</v>
      </c>
    </row>
    <row r="1270" spans="1:25" x14ac:dyDescent="0.25">
      <c r="A1270" s="1" t="s">
        <v>161</v>
      </c>
      <c r="B1270" s="1" t="s">
        <v>20</v>
      </c>
      <c r="C1270" s="1"/>
      <c r="D1270" s="1" t="s">
        <v>21</v>
      </c>
      <c r="E1270" s="1">
        <v>305.2</v>
      </c>
      <c r="F1270" s="1">
        <v>299</v>
      </c>
      <c r="G1270" s="1">
        <v>311.3</v>
      </c>
      <c r="H1270" s="1">
        <v>324</v>
      </c>
      <c r="I1270" s="1">
        <v>337</v>
      </c>
      <c r="J1270" s="1">
        <v>334.40000000000003</v>
      </c>
      <c r="K1270" s="1">
        <v>336.9</v>
      </c>
      <c r="L1270" s="1">
        <v>345</v>
      </c>
      <c r="M1270" s="1">
        <v>345.7</v>
      </c>
      <c r="N1270" s="1">
        <v>359.26555475926773</v>
      </c>
      <c r="O1270" s="1">
        <v>377.366552069904</v>
      </c>
      <c r="P1270" s="1">
        <v>381.17060357945076</v>
      </c>
      <c r="Q1270" s="1">
        <v>391.40535152151108</v>
      </c>
      <c r="R1270" s="1">
        <v>399.46522775052563</v>
      </c>
      <c r="S1270" s="1">
        <v>412.36007194244604</v>
      </c>
      <c r="T1270" s="1">
        <v>415.23753757857338</v>
      </c>
      <c r="U1270" s="1">
        <v>426.7730308674827</v>
      </c>
      <c r="V1270" s="1">
        <v>418.60800773694388</v>
      </c>
      <c r="W1270" s="1">
        <v>429.756083782926</v>
      </c>
      <c r="X1270" s="1">
        <v>447.53058039961934</v>
      </c>
      <c r="Y1270" s="1">
        <v>455.33745708836619</v>
      </c>
    </row>
    <row r="1271" spans="1:25" x14ac:dyDescent="0.25">
      <c r="A1271" s="1" t="s">
        <v>162</v>
      </c>
      <c r="B1271" s="1" t="s">
        <v>4</v>
      </c>
      <c r="C1271" s="1"/>
      <c r="D1271" s="1" t="s">
        <v>5</v>
      </c>
      <c r="E1271" s="1"/>
      <c r="F1271" s="1"/>
      <c r="G1271" s="1"/>
      <c r="H1271" s="1"/>
      <c r="I1271" s="1"/>
      <c r="J1271" s="1"/>
      <c r="K1271" s="1"/>
      <c r="L1271" s="1"/>
      <c r="M1271" s="1"/>
      <c r="N1271" s="1">
        <v>30.9</v>
      </c>
      <c r="O1271" s="1">
        <v>27</v>
      </c>
      <c r="P1271" s="1">
        <v>30.6</v>
      </c>
      <c r="Q1271" s="1">
        <v>29.6</v>
      </c>
      <c r="R1271" s="1">
        <v>28.3</v>
      </c>
      <c r="S1271" s="1">
        <v>26.2</v>
      </c>
      <c r="T1271" s="1">
        <v>26.7</v>
      </c>
      <c r="U1271" s="1">
        <v>29</v>
      </c>
      <c r="V1271" s="1">
        <v>29</v>
      </c>
      <c r="W1271" s="1">
        <v>24</v>
      </c>
      <c r="X1271" s="1">
        <v>25.8</v>
      </c>
      <c r="Y1271" s="1">
        <v>24.5</v>
      </c>
    </row>
    <row r="1272" spans="1:25" x14ac:dyDescent="0.25">
      <c r="A1272" s="1" t="s">
        <v>162</v>
      </c>
      <c r="B1272" s="1" t="s">
        <v>6</v>
      </c>
      <c r="C1272" s="1"/>
      <c r="D1272" s="1" t="s">
        <v>7</v>
      </c>
      <c r="E1272" s="1"/>
      <c r="F1272" s="1"/>
      <c r="G1272" s="1"/>
      <c r="H1272" s="1"/>
      <c r="I1272" s="1"/>
      <c r="J1272" s="1"/>
      <c r="K1272" s="1"/>
      <c r="L1272" s="1"/>
      <c r="M1272" s="1"/>
      <c r="N1272" s="1">
        <v>67.266098042736587</v>
      </c>
      <c r="O1272" s="1">
        <v>68.459852216748772</v>
      </c>
      <c r="P1272" s="1">
        <v>66.895941160446753</v>
      </c>
      <c r="Q1272" s="1">
        <v>65.599413919413919</v>
      </c>
      <c r="R1272" s="1">
        <v>68.529905063291125</v>
      </c>
      <c r="S1272" s="1">
        <v>67.653672210801716</v>
      </c>
      <c r="T1272" s="1">
        <v>65.879575945210618</v>
      </c>
      <c r="U1272" s="1">
        <v>67.715578947368414</v>
      </c>
      <c r="V1272" s="1">
        <v>66.356188714153561</v>
      </c>
      <c r="W1272" s="1">
        <v>66.618527095877724</v>
      </c>
      <c r="X1272" s="1">
        <v>66.585186191899965</v>
      </c>
      <c r="Y1272" s="1">
        <v>66.214193836534164</v>
      </c>
    </row>
    <row r="1273" spans="1:25" x14ac:dyDescent="0.25">
      <c r="A1273" s="1" t="s">
        <v>162</v>
      </c>
      <c r="B1273" s="1" t="s">
        <v>8</v>
      </c>
      <c r="C1273" s="1"/>
      <c r="D1273" s="1" t="s">
        <v>9</v>
      </c>
      <c r="E1273" s="1"/>
      <c r="F1273" s="1"/>
      <c r="G1273" s="1"/>
      <c r="H1273" s="1"/>
      <c r="I1273" s="1"/>
      <c r="J1273" s="1"/>
      <c r="K1273" s="1"/>
      <c r="L1273" s="1"/>
      <c r="M1273" s="1"/>
      <c r="N1273" s="1">
        <v>90.707173639791691</v>
      </c>
      <c r="O1273" s="1">
        <v>92.116502463054175</v>
      </c>
      <c r="P1273" s="1">
        <v>86.58597112503405</v>
      </c>
      <c r="Q1273" s="1">
        <v>85.92256410256411</v>
      </c>
      <c r="R1273" s="1">
        <v>85.725791139240513</v>
      </c>
      <c r="S1273" s="1">
        <v>83.894898149878543</v>
      </c>
      <c r="T1273" s="1">
        <v>82.35144947931326</v>
      </c>
      <c r="U1273" s="1">
        <v>85.300659038901614</v>
      </c>
      <c r="V1273" s="1">
        <v>85.819074930619792</v>
      </c>
      <c r="W1273" s="1">
        <v>92.541139416396476</v>
      </c>
      <c r="X1273" s="1">
        <v>93.03620549062245</v>
      </c>
      <c r="Y1273" s="1">
        <v>93.244171505136222</v>
      </c>
    </row>
    <row r="1274" spans="1:25" x14ac:dyDescent="0.25">
      <c r="A1274" s="1" t="s">
        <v>162</v>
      </c>
      <c r="B1274" s="1" t="s">
        <v>10</v>
      </c>
      <c r="C1274" s="1"/>
      <c r="D1274" s="1" t="s">
        <v>11</v>
      </c>
      <c r="E1274" s="1"/>
      <c r="F1274" s="1"/>
      <c r="G1274" s="1"/>
      <c r="H1274" s="1"/>
      <c r="I1274" s="1"/>
      <c r="J1274" s="1"/>
      <c r="K1274" s="1"/>
      <c r="L1274" s="1"/>
      <c r="M1274" s="1"/>
      <c r="N1274" s="1">
        <v>19.226728317471718</v>
      </c>
      <c r="O1274" s="1">
        <v>20.123645320197046</v>
      </c>
      <c r="P1274" s="1">
        <v>21.418087714519206</v>
      </c>
      <c r="Q1274" s="1">
        <v>20.378021978021977</v>
      </c>
      <c r="R1274" s="1">
        <v>20.144303797468353</v>
      </c>
      <c r="S1274" s="1">
        <v>19.851429639319754</v>
      </c>
      <c r="T1274" s="1">
        <v>21.668974575476124</v>
      </c>
      <c r="U1274" s="1">
        <v>21.683762013729975</v>
      </c>
      <c r="V1274" s="1">
        <v>19.924736355226642</v>
      </c>
      <c r="W1274" s="1">
        <v>19.0403334877258</v>
      </c>
      <c r="X1274" s="1">
        <v>20.07860831747757</v>
      </c>
      <c r="Y1274" s="1">
        <v>21.741634658329609</v>
      </c>
    </row>
    <row r="1275" spans="1:25" x14ac:dyDescent="0.25">
      <c r="A1275" s="1" t="s">
        <v>162</v>
      </c>
      <c r="B1275" s="1" t="s">
        <v>12</v>
      </c>
      <c r="C1275" s="1"/>
      <c r="D1275" s="1" t="s">
        <v>13</v>
      </c>
      <c r="E1275" s="1"/>
      <c r="F1275" s="1"/>
      <c r="G1275" s="1"/>
      <c r="H1275" s="1"/>
      <c r="I1275" s="1"/>
      <c r="J1275" s="1"/>
      <c r="K1275" s="1"/>
      <c r="L1275" s="1"/>
      <c r="M1275" s="1"/>
      <c r="N1275" s="1">
        <v>37.759280973451325</v>
      </c>
      <c r="O1275" s="1">
        <v>37.024897163888291</v>
      </c>
      <c r="P1275" s="1">
        <v>37.038598160482074</v>
      </c>
      <c r="Q1275" s="1">
        <v>34.426267029972756</v>
      </c>
      <c r="R1275" s="1">
        <v>33.819974446337312</v>
      </c>
      <c r="S1275" s="1">
        <v>35.235084781243458</v>
      </c>
      <c r="T1275" s="1">
        <v>35.45998357458167</v>
      </c>
      <c r="U1275" s="1">
        <v>34.659896265560171</v>
      </c>
      <c r="V1275" s="1">
        <v>36.541929666366094</v>
      </c>
      <c r="W1275" s="1">
        <v>37.761759268268946</v>
      </c>
      <c r="X1275" s="1">
        <v>37.02686450605232</v>
      </c>
      <c r="Y1275" s="1">
        <v>37.668391581386366</v>
      </c>
    </row>
    <row r="1276" spans="1:25" x14ac:dyDescent="0.25">
      <c r="A1276" s="1" t="s">
        <v>162</v>
      </c>
      <c r="B1276" s="1" t="s">
        <v>14</v>
      </c>
      <c r="C1276" s="1"/>
      <c r="D1276" s="1" t="s">
        <v>15</v>
      </c>
      <c r="E1276" s="1"/>
      <c r="F1276" s="1"/>
      <c r="G1276" s="1"/>
      <c r="H1276" s="1"/>
      <c r="I1276" s="1"/>
      <c r="J1276" s="1"/>
      <c r="K1276" s="1"/>
      <c r="L1276" s="1"/>
      <c r="M1276" s="1"/>
      <c r="N1276" s="1">
        <v>38.170365044247781</v>
      </c>
      <c r="O1276" s="1">
        <v>37.504221693007146</v>
      </c>
      <c r="P1276" s="1">
        <v>37.97224865207739</v>
      </c>
      <c r="Q1276" s="1">
        <v>35.067269754768397</v>
      </c>
      <c r="R1276" s="1">
        <v>36.433539182282793</v>
      </c>
      <c r="S1276" s="1">
        <v>37.258530458446728</v>
      </c>
      <c r="T1276" s="1">
        <v>38.855928549430239</v>
      </c>
      <c r="U1276" s="1">
        <v>38.046784232365148</v>
      </c>
      <c r="V1276" s="1">
        <v>39.179440937781784</v>
      </c>
      <c r="W1276" s="1">
        <v>41.057701663909704</v>
      </c>
      <c r="X1276" s="1">
        <v>39.324394767668878</v>
      </c>
      <c r="Y1276" s="1">
        <v>43.702761150801308</v>
      </c>
    </row>
    <row r="1277" spans="1:25" x14ac:dyDescent="0.25">
      <c r="A1277" s="1" t="s">
        <v>162</v>
      </c>
      <c r="B1277" s="1" t="s">
        <v>16</v>
      </c>
      <c r="C1277" s="1"/>
      <c r="D1277" s="1" t="s">
        <v>17</v>
      </c>
      <c r="E1277" s="1"/>
      <c r="F1277" s="1"/>
      <c r="G1277" s="1"/>
      <c r="H1277" s="1"/>
      <c r="I1277" s="1"/>
      <c r="J1277" s="1"/>
      <c r="K1277" s="1"/>
      <c r="L1277" s="1"/>
      <c r="M1277" s="1"/>
      <c r="N1277" s="1">
        <v>33.370353982300884</v>
      </c>
      <c r="O1277" s="1">
        <v>33.47088114310457</v>
      </c>
      <c r="P1277" s="1">
        <v>32.689153187440532</v>
      </c>
      <c r="Q1277" s="1">
        <v>31.906463215258857</v>
      </c>
      <c r="R1277" s="1">
        <v>34.646486371379901</v>
      </c>
      <c r="S1277" s="1">
        <v>35.506384760309821</v>
      </c>
      <c r="T1277" s="1">
        <v>35.584087875988089</v>
      </c>
      <c r="U1277" s="1">
        <v>34.693319502074687</v>
      </c>
      <c r="V1277" s="1">
        <v>36.778629395852121</v>
      </c>
      <c r="W1277" s="1">
        <v>37.580539067821348</v>
      </c>
      <c r="X1277" s="1">
        <v>37.348740726278791</v>
      </c>
      <c r="Y1277" s="1">
        <v>38.828847267812314</v>
      </c>
    </row>
    <row r="1278" spans="1:25" x14ac:dyDescent="0.25">
      <c r="A1278" s="1" t="s">
        <v>162</v>
      </c>
      <c r="B1278" s="1" t="s">
        <v>18</v>
      </c>
      <c r="C1278" s="1"/>
      <c r="D1278" s="1" t="s">
        <v>19</v>
      </c>
      <c r="E1278" s="1"/>
      <c r="F1278" s="1"/>
      <c r="G1278" s="1"/>
      <c r="H1278" s="1"/>
      <c r="I1278" s="1"/>
      <c r="J1278" s="1"/>
      <c r="K1278" s="1"/>
      <c r="L1278" s="1"/>
      <c r="M1278" s="1"/>
      <c r="N1278" s="1">
        <v>23.32407974460877</v>
      </c>
      <c r="O1278" s="1">
        <v>28.719796590746313</v>
      </c>
      <c r="P1278" s="1">
        <v>28.326454604738789</v>
      </c>
      <c r="Q1278" s="1">
        <v>30.96278419027632</v>
      </c>
      <c r="R1278" s="1">
        <v>26.694842326559215</v>
      </c>
      <c r="S1278" s="1">
        <v>28.139328537170265</v>
      </c>
      <c r="T1278" s="1">
        <v>30.825813063678602</v>
      </c>
      <c r="U1278" s="1">
        <v>29.85220862160724</v>
      </c>
      <c r="V1278" s="1">
        <v>31.408755641521598</v>
      </c>
      <c r="W1278" s="1">
        <v>28.695182481751825</v>
      </c>
      <c r="X1278" s="1">
        <v>34.826603235014275</v>
      </c>
      <c r="Y1278" s="1">
        <v>35.834138588684041</v>
      </c>
    </row>
    <row r="1279" spans="1:25" x14ac:dyDescent="0.25">
      <c r="A1279" s="1" t="s">
        <v>162</v>
      </c>
      <c r="B1279" s="1" t="s">
        <v>20</v>
      </c>
      <c r="C1279" s="1"/>
      <c r="D1279" s="1" t="s">
        <v>21</v>
      </c>
      <c r="E1279" s="1">
        <v>328</v>
      </c>
      <c r="F1279" s="1">
        <v>318.60000000000002</v>
      </c>
      <c r="G1279" s="1">
        <v>323.10000000000002</v>
      </c>
      <c r="H1279" s="1">
        <v>322.59999999999997</v>
      </c>
      <c r="I1279" s="1">
        <v>324.7</v>
      </c>
      <c r="J1279" s="1">
        <v>317.2</v>
      </c>
      <c r="K1279" s="1">
        <v>317.7</v>
      </c>
      <c r="L1279" s="1">
        <v>327</v>
      </c>
      <c r="M1279" s="1">
        <v>327.7</v>
      </c>
      <c r="N1279" s="1">
        <v>340.72407974460873</v>
      </c>
      <c r="O1279" s="1">
        <v>344.41979659074627</v>
      </c>
      <c r="P1279" s="1">
        <v>341.52645460473883</v>
      </c>
      <c r="Q1279" s="1">
        <v>333.86278419027627</v>
      </c>
      <c r="R1279" s="1">
        <v>334.29484232655926</v>
      </c>
      <c r="S1279" s="1">
        <v>333.73932853717031</v>
      </c>
      <c r="T1279" s="1">
        <v>337.32581306367859</v>
      </c>
      <c r="U1279" s="1">
        <v>340.95220862160727</v>
      </c>
      <c r="V1279" s="1">
        <v>345.00875564152159</v>
      </c>
      <c r="W1279" s="1">
        <v>347.29518248175185</v>
      </c>
      <c r="X1279" s="1">
        <v>354.02660323501425</v>
      </c>
      <c r="Y1279" s="1">
        <v>361.734138588684</v>
      </c>
    </row>
    <row r="1280" spans="1:25" x14ac:dyDescent="0.25">
      <c r="A1280" s="1" t="s">
        <v>163</v>
      </c>
      <c r="B1280" s="1" t="s">
        <v>4</v>
      </c>
      <c r="C1280" s="1"/>
      <c r="D1280" s="1" t="s">
        <v>5</v>
      </c>
      <c r="E1280" s="1"/>
      <c r="F1280" s="1"/>
      <c r="G1280" s="1"/>
      <c r="H1280" s="1"/>
      <c r="I1280" s="1"/>
      <c r="J1280" s="1"/>
      <c r="K1280" s="1"/>
      <c r="L1280" s="1"/>
      <c r="M1280" s="1"/>
      <c r="N1280" s="1">
        <v>13.1</v>
      </c>
      <c r="O1280" s="1">
        <v>11.3</v>
      </c>
      <c r="P1280" s="1">
        <v>11.2</v>
      </c>
      <c r="Q1280" s="1">
        <v>12.7</v>
      </c>
      <c r="R1280" s="1">
        <v>10.7</v>
      </c>
      <c r="S1280" s="1">
        <v>13.1</v>
      </c>
      <c r="T1280" s="1">
        <v>9.8000000000000007</v>
      </c>
      <c r="U1280" s="1">
        <v>9.1999999999999993</v>
      </c>
      <c r="V1280" s="1">
        <v>10.1</v>
      </c>
      <c r="W1280" s="1">
        <v>13.5</v>
      </c>
      <c r="X1280" s="1">
        <v>12.9</v>
      </c>
      <c r="Y1280" s="1">
        <v>15.1</v>
      </c>
    </row>
    <row r="1281" spans="1:25" x14ac:dyDescent="0.25">
      <c r="A1281" s="1" t="s">
        <v>163</v>
      </c>
      <c r="B1281" s="1" t="s">
        <v>6</v>
      </c>
      <c r="C1281" s="1"/>
      <c r="D1281" s="1" t="s">
        <v>7</v>
      </c>
      <c r="E1281" s="1"/>
      <c r="F1281" s="1"/>
      <c r="G1281" s="1"/>
      <c r="H1281" s="1"/>
      <c r="I1281" s="1"/>
      <c r="J1281" s="1"/>
      <c r="K1281" s="1"/>
      <c r="L1281" s="1"/>
      <c r="M1281" s="1"/>
      <c r="N1281" s="1">
        <v>69.521134853654175</v>
      </c>
      <c r="O1281" s="1">
        <v>71.371868402533437</v>
      </c>
      <c r="P1281" s="1">
        <v>60.814491964042496</v>
      </c>
      <c r="Q1281" s="1">
        <v>60.582353479853474</v>
      </c>
      <c r="R1281" s="1">
        <v>61.3511075949367</v>
      </c>
      <c r="S1281" s="1">
        <v>65.591739861708092</v>
      </c>
      <c r="T1281" s="1">
        <v>63.152772305094288</v>
      </c>
      <c r="U1281" s="1">
        <v>64.891789473684213</v>
      </c>
      <c r="V1281" s="1">
        <v>67.564662349676226</v>
      </c>
      <c r="W1281" s="1">
        <v>63.511116257526631</v>
      </c>
      <c r="X1281" s="1">
        <v>67.674069040500129</v>
      </c>
      <c r="Y1281" s="1">
        <v>63.405422063421163</v>
      </c>
    </row>
    <row r="1282" spans="1:25" x14ac:dyDescent="0.25">
      <c r="A1282" s="1" t="s">
        <v>163</v>
      </c>
      <c r="B1282" s="1" t="s">
        <v>8</v>
      </c>
      <c r="C1282" s="1"/>
      <c r="D1282" s="1" t="s">
        <v>9</v>
      </c>
      <c r="E1282" s="1"/>
      <c r="F1282" s="1"/>
      <c r="G1282" s="1"/>
      <c r="H1282" s="1"/>
      <c r="I1282" s="1"/>
      <c r="J1282" s="1"/>
      <c r="K1282" s="1"/>
      <c r="L1282" s="1"/>
      <c r="M1282" s="1"/>
      <c r="N1282" s="1">
        <v>79.107577662057807</v>
      </c>
      <c r="O1282" s="1">
        <v>74.348504574243478</v>
      </c>
      <c r="P1282" s="1">
        <v>77.614519204576396</v>
      </c>
      <c r="Q1282" s="1">
        <v>77.398141025641024</v>
      </c>
      <c r="R1282" s="1">
        <v>75.714789650037233</v>
      </c>
      <c r="S1282" s="1">
        <v>83.161857596710888</v>
      </c>
      <c r="T1282" s="1">
        <v>86.775147762454253</v>
      </c>
      <c r="U1282" s="1">
        <v>83.928677345537764</v>
      </c>
      <c r="V1282" s="1">
        <v>78.847733580018499</v>
      </c>
      <c r="W1282" s="1">
        <v>79.936683649837889</v>
      </c>
      <c r="X1282" s="1">
        <v>84.418972546887744</v>
      </c>
      <c r="Y1282" s="1">
        <v>82.975212148280491</v>
      </c>
    </row>
    <row r="1283" spans="1:25" x14ac:dyDescent="0.25">
      <c r="A1283" s="1" t="s">
        <v>163</v>
      </c>
      <c r="B1283" s="1" t="s">
        <v>10</v>
      </c>
      <c r="C1283" s="1"/>
      <c r="D1283" s="1" t="s">
        <v>11</v>
      </c>
      <c r="E1283" s="1"/>
      <c r="F1283" s="1"/>
      <c r="G1283" s="1"/>
      <c r="H1283" s="1"/>
      <c r="I1283" s="1"/>
      <c r="J1283" s="1"/>
      <c r="K1283" s="1"/>
      <c r="L1283" s="1"/>
      <c r="M1283" s="1"/>
      <c r="N1283" s="1">
        <v>19.871287484288025</v>
      </c>
      <c r="O1283" s="1">
        <v>20.979627023223085</v>
      </c>
      <c r="P1283" s="1">
        <v>19.470988831381096</v>
      </c>
      <c r="Q1283" s="1">
        <v>18.819505494505492</v>
      </c>
      <c r="R1283" s="1">
        <v>18.034102755026058</v>
      </c>
      <c r="S1283" s="1">
        <v>19.246402541581013</v>
      </c>
      <c r="T1283" s="1">
        <v>20.772079932451451</v>
      </c>
      <c r="U1283" s="1">
        <v>20.779533180778031</v>
      </c>
      <c r="V1283" s="1">
        <v>20.287604070305274</v>
      </c>
      <c r="W1283" s="1">
        <v>18.152200092635479</v>
      </c>
      <c r="X1283" s="1">
        <v>20.40695841261212</v>
      </c>
      <c r="Y1283" s="1">
        <v>20.819365788298345</v>
      </c>
    </row>
    <row r="1284" spans="1:25" x14ac:dyDescent="0.25">
      <c r="A1284" s="1" t="s">
        <v>163</v>
      </c>
      <c r="B1284" s="1" t="s">
        <v>12</v>
      </c>
      <c r="C1284" s="1"/>
      <c r="D1284" s="1" t="s">
        <v>13</v>
      </c>
      <c r="E1284" s="1"/>
      <c r="F1284" s="1"/>
      <c r="G1284" s="1"/>
      <c r="H1284" s="1"/>
      <c r="I1284" s="1"/>
      <c r="J1284" s="1"/>
      <c r="K1284" s="1"/>
      <c r="L1284" s="1"/>
      <c r="M1284" s="1"/>
      <c r="N1284" s="1">
        <v>31.88638274336283</v>
      </c>
      <c r="O1284" s="1">
        <v>31.505444901493831</v>
      </c>
      <c r="P1284" s="1">
        <v>33.943450681890262</v>
      </c>
      <c r="Q1284" s="1">
        <v>32.389209809264308</v>
      </c>
      <c r="R1284" s="1">
        <v>31.434199318568997</v>
      </c>
      <c r="S1284" s="1">
        <v>32.755578815155957</v>
      </c>
      <c r="T1284" s="1">
        <v>31.523570475310546</v>
      </c>
      <c r="U1284" s="1">
        <v>31.852251037344402</v>
      </c>
      <c r="V1284" s="1">
        <v>34.138282737200676</v>
      </c>
      <c r="W1284" s="1">
        <v>33.219966916415295</v>
      </c>
      <c r="X1284" s="1">
        <v>35.040374853572821</v>
      </c>
      <c r="Y1284" s="1">
        <v>33.312396215485606</v>
      </c>
    </row>
    <row r="1285" spans="1:25" x14ac:dyDescent="0.25">
      <c r="A1285" s="1" t="s">
        <v>163</v>
      </c>
      <c r="B1285" s="1" t="s">
        <v>14</v>
      </c>
      <c r="C1285" s="1"/>
      <c r="D1285" s="1" t="s">
        <v>15</v>
      </c>
      <c r="E1285" s="1"/>
      <c r="F1285" s="1"/>
      <c r="G1285" s="1"/>
      <c r="H1285" s="1"/>
      <c r="I1285" s="1"/>
      <c r="J1285" s="1"/>
      <c r="K1285" s="1"/>
      <c r="L1285" s="1"/>
      <c r="M1285" s="1"/>
      <c r="N1285" s="1">
        <v>32.23352876106194</v>
      </c>
      <c r="O1285" s="1">
        <v>31.913314570253306</v>
      </c>
      <c r="P1285" s="1">
        <v>34.799080241040279</v>
      </c>
      <c r="Q1285" s="1">
        <v>32.992283378746599</v>
      </c>
      <c r="R1285" s="1">
        <v>33.863394378194201</v>
      </c>
      <c r="S1285" s="1">
        <v>34.636633870630106</v>
      </c>
      <c r="T1285" s="1">
        <v>34.542531567600861</v>
      </c>
      <c r="U1285" s="1">
        <v>34.964782157676353</v>
      </c>
      <c r="V1285" s="1">
        <v>36.602304378318806</v>
      </c>
      <c r="W1285" s="1">
        <v>36.119490123576917</v>
      </c>
      <c r="X1285" s="1">
        <v>37.214642717688399</v>
      </c>
      <c r="Y1285" s="1">
        <v>38.648947673296</v>
      </c>
    </row>
    <row r="1286" spans="1:25" x14ac:dyDescent="0.25">
      <c r="A1286" s="1" t="s">
        <v>163</v>
      </c>
      <c r="B1286" s="1" t="s">
        <v>16</v>
      </c>
      <c r="C1286" s="1"/>
      <c r="D1286" s="1" t="s">
        <v>17</v>
      </c>
      <c r="E1286" s="1"/>
      <c r="F1286" s="1"/>
      <c r="G1286" s="1"/>
      <c r="H1286" s="1"/>
      <c r="I1286" s="1"/>
      <c r="J1286" s="1"/>
      <c r="K1286" s="1"/>
      <c r="L1286" s="1"/>
      <c r="M1286" s="1"/>
      <c r="N1286" s="1">
        <v>28.18008849557522</v>
      </c>
      <c r="O1286" s="1">
        <v>28.481240528252876</v>
      </c>
      <c r="P1286" s="1">
        <v>29.957469077069458</v>
      </c>
      <c r="Q1286" s="1">
        <v>30.018506811989102</v>
      </c>
      <c r="R1286" s="1">
        <v>32.202406303236799</v>
      </c>
      <c r="S1286" s="1">
        <v>33.007787314213942</v>
      </c>
      <c r="T1286" s="1">
        <v>31.633897957088589</v>
      </c>
      <c r="U1286" s="1">
        <v>31.882966804979251</v>
      </c>
      <c r="V1286" s="1">
        <v>34.359412884480513</v>
      </c>
      <c r="W1286" s="1">
        <v>33.060542960007787</v>
      </c>
      <c r="X1286" s="1">
        <v>35.344982428738767</v>
      </c>
      <c r="Y1286" s="1">
        <v>34.338656111218377</v>
      </c>
    </row>
    <row r="1287" spans="1:25" x14ac:dyDescent="0.25">
      <c r="A1287" s="1" t="s">
        <v>163</v>
      </c>
      <c r="B1287" s="1" t="s">
        <v>18</v>
      </c>
      <c r="C1287" s="1"/>
      <c r="D1287" s="1" t="s">
        <v>19</v>
      </c>
      <c r="E1287" s="1"/>
      <c r="F1287" s="1"/>
      <c r="G1287" s="1"/>
      <c r="H1287" s="1"/>
      <c r="I1287" s="1"/>
      <c r="J1287" s="1"/>
      <c r="K1287" s="1"/>
      <c r="L1287" s="1"/>
      <c r="M1287" s="1"/>
      <c r="N1287" s="1">
        <v>24.835637500814386</v>
      </c>
      <c r="O1287" s="1">
        <v>26.111388053287495</v>
      </c>
      <c r="P1287" s="1">
        <v>23.804166364756178</v>
      </c>
      <c r="Q1287" s="1">
        <v>26.597131864288212</v>
      </c>
      <c r="R1287" s="1">
        <v>24.878346180798879</v>
      </c>
      <c r="S1287" s="1">
        <v>23.575419664268587</v>
      </c>
      <c r="T1287" s="1">
        <v>30.311218912271112</v>
      </c>
      <c r="U1287" s="1">
        <v>28.785005321979778</v>
      </c>
      <c r="V1287" s="1">
        <v>28.47932946486138</v>
      </c>
      <c r="W1287" s="1">
        <v>33.209933354490637</v>
      </c>
      <c r="X1287" s="1">
        <v>28.751341579448145</v>
      </c>
      <c r="Y1287" s="1">
        <v>30.244189446916721</v>
      </c>
    </row>
    <row r="1288" spans="1:25" x14ac:dyDescent="0.25">
      <c r="A1288" s="1" t="s">
        <v>163</v>
      </c>
      <c r="B1288" s="1" t="s">
        <v>20</v>
      </c>
      <c r="C1288" s="1"/>
      <c r="D1288" s="1" t="s">
        <v>21</v>
      </c>
      <c r="E1288" s="1">
        <v>278.10000000000002</v>
      </c>
      <c r="F1288" s="1">
        <v>280.8</v>
      </c>
      <c r="G1288" s="1">
        <v>282.5</v>
      </c>
      <c r="H1288" s="1">
        <v>288.60000000000002</v>
      </c>
      <c r="I1288" s="1">
        <v>284.39999999999998</v>
      </c>
      <c r="J1288" s="1">
        <v>302</v>
      </c>
      <c r="K1288" s="1">
        <v>292.2</v>
      </c>
      <c r="L1288" s="1">
        <v>289.59999999999997</v>
      </c>
      <c r="M1288" s="1">
        <v>286.7</v>
      </c>
      <c r="N1288" s="1">
        <v>298.73563750081439</v>
      </c>
      <c r="O1288" s="1">
        <v>296.01138805328753</v>
      </c>
      <c r="P1288" s="1">
        <v>291.60416636475617</v>
      </c>
      <c r="Q1288" s="1">
        <v>291.49713186428824</v>
      </c>
      <c r="R1288" s="1">
        <v>288.17834618079883</v>
      </c>
      <c r="S1288" s="1">
        <v>305.07541966426857</v>
      </c>
      <c r="T1288" s="1">
        <v>308.51121891227109</v>
      </c>
      <c r="U1288" s="1">
        <v>306.28500532197978</v>
      </c>
      <c r="V1288" s="1">
        <v>310.37932946486137</v>
      </c>
      <c r="W1288" s="1">
        <v>310.70993335449066</v>
      </c>
      <c r="X1288" s="1">
        <v>321.75134157944814</v>
      </c>
      <c r="Y1288" s="1">
        <v>318.84418944691669</v>
      </c>
    </row>
    <row r="1289" spans="1:25" x14ac:dyDescent="0.25">
      <c r="A1289" s="1" t="s">
        <v>164</v>
      </c>
      <c r="B1289" s="1" t="s">
        <v>4</v>
      </c>
      <c r="C1289" s="1"/>
      <c r="D1289" s="1" t="s">
        <v>5</v>
      </c>
      <c r="E1289" s="1"/>
      <c r="F1289" s="1"/>
      <c r="G1289" s="1"/>
      <c r="H1289" s="1"/>
      <c r="I1289" s="1"/>
      <c r="J1289" s="1"/>
      <c r="K1289" s="1"/>
      <c r="L1289" s="1"/>
      <c r="M1289" s="1"/>
      <c r="N1289" s="1">
        <v>25.9</v>
      </c>
      <c r="O1289" s="1">
        <v>25</v>
      </c>
      <c r="P1289" s="1">
        <v>22.9</v>
      </c>
      <c r="Q1289" s="1">
        <v>25.8</v>
      </c>
      <c r="R1289" s="1">
        <v>26.4</v>
      </c>
      <c r="S1289" s="1">
        <v>24.9</v>
      </c>
      <c r="T1289" s="1">
        <v>23.8</v>
      </c>
      <c r="U1289" s="1">
        <v>22.6</v>
      </c>
      <c r="V1289" s="1">
        <v>24.3</v>
      </c>
      <c r="W1289" s="1">
        <v>25.7</v>
      </c>
      <c r="X1289" s="1">
        <v>25.9</v>
      </c>
      <c r="Y1289" s="1">
        <v>22.1</v>
      </c>
    </row>
    <row r="1290" spans="1:25" x14ac:dyDescent="0.25">
      <c r="A1290" s="1" t="s">
        <v>164</v>
      </c>
      <c r="B1290" s="1" t="s">
        <v>6</v>
      </c>
      <c r="C1290" s="1"/>
      <c r="D1290" s="1" t="s">
        <v>7</v>
      </c>
      <c r="E1290" s="1"/>
      <c r="F1290" s="1"/>
      <c r="G1290" s="1"/>
      <c r="H1290" s="1"/>
      <c r="I1290" s="1"/>
      <c r="J1290" s="1"/>
      <c r="K1290" s="1"/>
      <c r="L1290" s="1"/>
      <c r="M1290" s="1"/>
      <c r="N1290" s="1">
        <v>76.506248877715933</v>
      </c>
      <c r="O1290" s="1">
        <v>79.778254750175932</v>
      </c>
      <c r="P1290" s="1">
        <v>75.644692635975673</v>
      </c>
      <c r="Q1290" s="1">
        <v>76.496684981684979</v>
      </c>
      <c r="R1290" s="1">
        <v>81.065189873417722</v>
      </c>
      <c r="S1290" s="1">
        <v>75.901401607176211</v>
      </c>
      <c r="T1290" s="1">
        <v>76.459574068861997</v>
      </c>
      <c r="U1290" s="1">
        <v>75.744</v>
      </c>
      <c r="V1290" s="1">
        <v>75.200018501387603</v>
      </c>
      <c r="W1290" s="1">
        <v>72.342704955998144</v>
      </c>
      <c r="X1290" s="1">
        <v>71.212938298450666</v>
      </c>
      <c r="Y1290" s="1">
        <v>68.03469405984815</v>
      </c>
    </row>
    <row r="1291" spans="1:25" x14ac:dyDescent="0.25">
      <c r="A1291" s="1" t="s">
        <v>164</v>
      </c>
      <c r="B1291" s="1" t="s">
        <v>8</v>
      </c>
      <c r="C1291" s="1"/>
      <c r="D1291" s="1" t="s">
        <v>9</v>
      </c>
      <c r="E1291" s="1"/>
      <c r="F1291" s="1"/>
      <c r="G1291" s="1"/>
      <c r="H1291" s="1"/>
      <c r="I1291" s="1"/>
      <c r="J1291" s="1"/>
      <c r="K1291" s="1"/>
      <c r="L1291" s="1"/>
      <c r="M1291" s="1"/>
      <c r="N1291" s="1">
        <v>99.525902316394308</v>
      </c>
      <c r="O1291" s="1">
        <v>99.471076706544679</v>
      </c>
      <c r="P1291" s="1">
        <v>96.936130028148554</v>
      </c>
      <c r="Q1291" s="1">
        <v>102.24012820512823</v>
      </c>
      <c r="R1291" s="1">
        <v>106.20577066269547</v>
      </c>
      <c r="S1291" s="1">
        <v>104.22706036254905</v>
      </c>
      <c r="T1291" s="1">
        <v>103.09150014072614</v>
      </c>
      <c r="U1291" s="1">
        <v>99.501391304347834</v>
      </c>
      <c r="V1291" s="1">
        <v>108.51971322849215</v>
      </c>
      <c r="W1291" s="1">
        <v>114.78092635479389</v>
      </c>
      <c r="X1291" s="1">
        <v>110.61296547974995</v>
      </c>
      <c r="Y1291" s="1">
        <v>111.1259044216168</v>
      </c>
    </row>
    <row r="1292" spans="1:25" x14ac:dyDescent="0.25">
      <c r="A1292" s="1" t="s">
        <v>164</v>
      </c>
      <c r="B1292" s="1" t="s">
        <v>10</v>
      </c>
      <c r="C1292" s="1"/>
      <c r="D1292" s="1" t="s">
        <v>11</v>
      </c>
      <c r="E1292" s="1"/>
      <c r="F1292" s="1"/>
      <c r="G1292" s="1"/>
      <c r="H1292" s="1"/>
      <c r="I1292" s="1"/>
      <c r="J1292" s="1"/>
      <c r="K1292" s="1"/>
      <c r="L1292" s="1"/>
      <c r="M1292" s="1"/>
      <c r="N1292" s="1">
        <v>21.867848805889746</v>
      </c>
      <c r="O1292" s="1">
        <v>23.450668543279381</v>
      </c>
      <c r="P1292" s="1">
        <v>24.219177335875788</v>
      </c>
      <c r="Q1292" s="1">
        <v>23.763186813186813</v>
      </c>
      <c r="R1292" s="1">
        <v>23.829039463886822</v>
      </c>
      <c r="S1292" s="1">
        <v>22.271538030274712</v>
      </c>
      <c r="T1292" s="1">
        <v>25.148925790411859</v>
      </c>
      <c r="U1292" s="1">
        <v>24.254608695652173</v>
      </c>
      <c r="V1292" s="1">
        <v>22.580268270120261</v>
      </c>
      <c r="W1292" s="1">
        <v>20.676368689207965</v>
      </c>
      <c r="X1292" s="1">
        <v>21.4740962217994</v>
      </c>
      <c r="Y1292" s="1">
        <v>22.339401518535059</v>
      </c>
    </row>
    <row r="1293" spans="1:25" x14ac:dyDescent="0.25">
      <c r="A1293" s="1" t="s">
        <v>164</v>
      </c>
      <c r="B1293" s="1" t="s">
        <v>12</v>
      </c>
      <c r="C1293" s="1"/>
      <c r="D1293" s="1" t="s">
        <v>13</v>
      </c>
      <c r="E1293" s="1"/>
      <c r="F1293" s="1"/>
      <c r="G1293" s="1"/>
      <c r="H1293" s="1"/>
      <c r="I1293" s="1"/>
      <c r="J1293" s="1"/>
      <c r="K1293" s="1"/>
      <c r="L1293" s="1"/>
      <c r="M1293" s="1"/>
      <c r="N1293" s="1">
        <v>42.146681415929201</v>
      </c>
      <c r="O1293" s="1">
        <v>42.407220177527606</v>
      </c>
      <c r="P1293" s="1">
        <v>46.427212178877255</v>
      </c>
      <c r="Q1293" s="1">
        <v>42.133133514986376</v>
      </c>
      <c r="R1293" s="1">
        <v>39.171848381601365</v>
      </c>
      <c r="S1293" s="1">
        <v>43.456604563533595</v>
      </c>
      <c r="T1293" s="1">
        <v>42.235776614310652</v>
      </c>
      <c r="U1293" s="1">
        <v>44.502790456431541</v>
      </c>
      <c r="V1293" s="1">
        <v>46.96856026450255</v>
      </c>
      <c r="W1293" s="1">
        <v>45.77477863189646</v>
      </c>
      <c r="X1293" s="1">
        <v>45.168215540804368</v>
      </c>
      <c r="Y1293" s="1">
        <v>45.659606101563995</v>
      </c>
    </row>
    <row r="1294" spans="1:25" x14ac:dyDescent="0.25">
      <c r="A1294" s="1" t="s">
        <v>164</v>
      </c>
      <c r="B1294" s="1" t="s">
        <v>14</v>
      </c>
      <c r="C1294" s="1"/>
      <c r="D1294" s="1" t="s">
        <v>15</v>
      </c>
      <c r="E1294" s="1"/>
      <c r="F1294" s="1"/>
      <c r="G1294" s="1"/>
      <c r="H1294" s="1"/>
      <c r="I1294" s="1"/>
      <c r="J1294" s="1"/>
      <c r="K1294" s="1"/>
      <c r="L1294" s="1"/>
      <c r="M1294" s="1"/>
      <c r="N1294" s="1">
        <v>42.605530973451323</v>
      </c>
      <c r="O1294" s="1">
        <v>42.956224290972074</v>
      </c>
      <c r="P1294" s="1">
        <v>47.597526165556609</v>
      </c>
      <c r="Q1294" s="1">
        <v>42.917634877384195</v>
      </c>
      <c r="R1294" s="1">
        <v>42.198999148211236</v>
      </c>
      <c r="S1294" s="1">
        <v>45.952187565417624</v>
      </c>
      <c r="T1294" s="1">
        <v>46.280628272251306</v>
      </c>
      <c r="U1294" s="1">
        <v>48.851504149377597</v>
      </c>
      <c r="V1294" s="1">
        <v>50.35864141869552</v>
      </c>
      <c r="W1294" s="1">
        <v>49.770117738639676</v>
      </c>
      <c r="X1294" s="1">
        <v>47.970919562670822</v>
      </c>
      <c r="Y1294" s="1">
        <v>52.974145587951334</v>
      </c>
    </row>
    <row r="1295" spans="1:25" x14ac:dyDescent="0.25">
      <c r="A1295" s="1" t="s">
        <v>164</v>
      </c>
      <c r="B1295" s="1" t="s">
        <v>16</v>
      </c>
      <c r="C1295" s="1"/>
      <c r="D1295" s="1" t="s">
        <v>17</v>
      </c>
      <c r="E1295" s="1"/>
      <c r="F1295" s="1"/>
      <c r="G1295" s="1"/>
      <c r="H1295" s="1"/>
      <c r="I1295" s="1"/>
      <c r="J1295" s="1"/>
      <c r="K1295" s="1"/>
      <c r="L1295" s="1"/>
      <c r="M1295" s="1"/>
      <c r="N1295" s="1">
        <v>37.247787610619469</v>
      </c>
      <c r="O1295" s="1">
        <v>38.336555531500331</v>
      </c>
      <c r="P1295" s="1">
        <v>40.975261655566129</v>
      </c>
      <c r="Q1295" s="1">
        <v>39.049231607629423</v>
      </c>
      <c r="R1295" s="1">
        <v>40.129152470187393</v>
      </c>
      <c r="S1295" s="1">
        <v>43.791207871048776</v>
      </c>
      <c r="T1295" s="1">
        <v>42.383595113438041</v>
      </c>
      <c r="U1295" s="1">
        <v>44.545705394190868</v>
      </c>
      <c r="V1295" s="1">
        <v>47.272798316801925</v>
      </c>
      <c r="W1295" s="1">
        <v>45.555103629463851</v>
      </c>
      <c r="X1295" s="1">
        <v>45.560864896524784</v>
      </c>
      <c r="Y1295" s="1">
        <v>47.066248310484639</v>
      </c>
    </row>
    <row r="1296" spans="1:25" x14ac:dyDescent="0.25">
      <c r="A1296" s="1" t="s">
        <v>164</v>
      </c>
      <c r="B1296" s="1" t="s">
        <v>18</v>
      </c>
      <c r="C1296" s="1"/>
      <c r="D1296" s="1" t="s">
        <v>19</v>
      </c>
      <c r="E1296" s="1"/>
      <c r="F1296" s="1"/>
      <c r="G1296" s="1"/>
      <c r="H1296" s="1"/>
      <c r="I1296" s="1"/>
      <c r="J1296" s="1"/>
      <c r="K1296" s="1"/>
      <c r="L1296" s="1"/>
      <c r="M1296" s="1"/>
      <c r="N1296" s="1">
        <v>30.172610593524006</v>
      </c>
      <c r="O1296" s="1">
        <v>30.414439192092829</v>
      </c>
      <c r="P1296" s="1">
        <v>31.692630968770381</v>
      </c>
      <c r="Q1296" s="1">
        <v>30.305946135012242</v>
      </c>
      <c r="R1296" s="1">
        <v>28.384667133847231</v>
      </c>
      <c r="S1296" s="1">
        <v>31.814628297362113</v>
      </c>
      <c r="T1296" s="1">
        <v>31.172308007652362</v>
      </c>
      <c r="U1296" s="1">
        <v>31.818999467802023</v>
      </c>
      <c r="V1296" s="1">
        <v>35.433120567375887</v>
      </c>
      <c r="W1296" s="1">
        <v>34.290072992700729</v>
      </c>
      <c r="X1296" s="1">
        <v>39.68964795432921</v>
      </c>
      <c r="Y1296" s="1">
        <v>39.198334392879843</v>
      </c>
    </row>
    <row r="1297" spans="1:25" x14ac:dyDescent="0.25">
      <c r="A1297" s="1" t="s">
        <v>164</v>
      </c>
      <c r="B1297" s="1" t="s">
        <v>20</v>
      </c>
      <c r="C1297" s="1"/>
      <c r="D1297" s="1" t="s">
        <v>21</v>
      </c>
      <c r="E1297" s="1">
        <v>359.2</v>
      </c>
      <c r="F1297" s="1">
        <v>380.9</v>
      </c>
      <c r="G1297" s="1">
        <v>360.7</v>
      </c>
      <c r="H1297" s="1">
        <v>361.7</v>
      </c>
      <c r="I1297" s="1">
        <v>377.3</v>
      </c>
      <c r="J1297" s="1">
        <v>367.7</v>
      </c>
      <c r="K1297" s="1">
        <v>364.5</v>
      </c>
      <c r="L1297" s="1">
        <v>368</v>
      </c>
      <c r="M1297" s="1">
        <v>370.9</v>
      </c>
      <c r="N1297" s="1">
        <v>375.97261059352394</v>
      </c>
      <c r="O1297" s="1">
        <v>381.81443919209289</v>
      </c>
      <c r="P1297" s="1">
        <v>386.39263096877033</v>
      </c>
      <c r="Q1297" s="1">
        <v>382.70594613501231</v>
      </c>
      <c r="R1297" s="1">
        <v>387.38466713384724</v>
      </c>
      <c r="S1297" s="1">
        <v>392.31462829736205</v>
      </c>
      <c r="T1297" s="1">
        <v>390.5723080076524</v>
      </c>
      <c r="U1297" s="1">
        <v>391.81899946780203</v>
      </c>
      <c r="V1297" s="1">
        <v>410.63312056737595</v>
      </c>
      <c r="W1297" s="1">
        <v>408.89007299270077</v>
      </c>
      <c r="X1297" s="1">
        <v>407.58964795432917</v>
      </c>
      <c r="Y1297" s="1">
        <v>408.49833439287988</v>
      </c>
    </row>
    <row r="1298" spans="1:25" x14ac:dyDescent="0.25">
      <c r="A1298" s="1" t="s">
        <v>165</v>
      </c>
      <c r="B1298" s="1" t="s">
        <v>4</v>
      </c>
      <c r="C1298" s="1"/>
      <c r="D1298" s="1" t="s">
        <v>5</v>
      </c>
      <c r="E1298" s="1"/>
      <c r="F1298" s="1"/>
      <c r="G1298" s="1"/>
      <c r="H1298" s="1"/>
      <c r="I1298" s="1"/>
      <c r="J1298" s="1"/>
      <c r="K1298" s="1"/>
      <c r="L1298" s="1"/>
      <c r="M1298" s="1"/>
      <c r="N1298" s="1">
        <v>37.6</v>
      </c>
      <c r="O1298" s="1">
        <v>35.4</v>
      </c>
      <c r="P1298" s="1">
        <v>31.7</v>
      </c>
      <c r="Q1298" s="1">
        <v>27.4</v>
      </c>
      <c r="R1298" s="1">
        <v>30.4</v>
      </c>
      <c r="S1298" s="1">
        <v>31.6</v>
      </c>
      <c r="T1298" s="1">
        <v>30.8</v>
      </c>
      <c r="U1298" s="1">
        <v>32.299999999999997</v>
      </c>
      <c r="V1298" s="1">
        <v>30</v>
      </c>
      <c r="W1298" s="1">
        <v>28.2</v>
      </c>
      <c r="X1298" s="1">
        <v>27.8</v>
      </c>
      <c r="Y1298" s="1">
        <v>33.200000000000003</v>
      </c>
    </row>
    <row r="1299" spans="1:25" x14ac:dyDescent="0.25">
      <c r="A1299" s="1" t="s">
        <v>165</v>
      </c>
      <c r="B1299" s="1" t="s">
        <v>6</v>
      </c>
      <c r="C1299" s="1"/>
      <c r="D1299" s="1" t="s">
        <v>7</v>
      </c>
      <c r="E1299" s="1"/>
      <c r="F1299" s="1"/>
      <c r="G1299" s="1"/>
      <c r="H1299" s="1"/>
      <c r="I1299" s="1"/>
      <c r="J1299" s="1"/>
      <c r="K1299" s="1"/>
      <c r="L1299" s="1"/>
      <c r="M1299" s="1"/>
      <c r="N1299" s="1">
        <v>87.836433830131085</v>
      </c>
      <c r="O1299" s="1">
        <v>89.283515130190011</v>
      </c>
      <c r="P1299" s="1">
        <v>90.474893307908829</v>
      </c>
      <c r="Q1299" s="1">
        <v>88.20315934065934</v>
      </c>
      <c r="R1299" s="1">
        <v>87.13955696202531</v>
      </c>
      <c r="S1299" s="1">
        <v>86.099607549990651</v>
      </c>
      <c r="T1299" s="1">
        <v>85.403490008443569</v>
      </c>
      <c r="U1299" s="1">
        <v>89.198526315789465</v>
      </c>
      <c r="V1299" s="1">
        <v>84.812876965772432</v>
      </c>
      <c r="W1299" s="1">
        <v>84.009124594719765</v>
      </c>
      <c r="X1299" s="1">
        <v>87.165072030443042</v>
      </c>
      <c r="Y1299" s="1">
        <v>86.0316391246092</v>
      </c>
    </row>
    <row r="1300" spans="1:25" x14ac:dyDescent="0.25">
      <c r="A1300" s="1" t="s">
        <v>165</v>
      </c>
      <c r="B1300" s="1" t="s">
        <v>8</v>
      </c>
      <c r="C1300" s="1"/>
      <c r="D1300" s="1" t="s">
        <v>9</v>
      </c>
      <c r="E1300" s="1"/>
      <c r="F1300" s="1"/>
      <c r="G1300" s="1"/>
      <c r="H1300" s="1"/>
      <c r="I1300" s="1"/>
      <c r="J1300" s="1"/>
      <c r="K1300" s="1"/>
      <c r="L1300" s="1"/>
      <c r="M1300" s="1"/>
      <c r="N1300" s="1">
        <v>128.05720057460942</v>
      </c>
      <c r="O1300" s="1">
        <v>131.37176284306827</v>
      </c>
      <c r="P1300" s="1">
        <v>136.15774085172069</v>
      </c>
      <c r="Q1300" s="1">
        <v>137.8971153846154</v>
      </c>
      <c r="R1300" s="1">
        <v>133.64584884586748</v>
      </c>
      <c r="S1300" s="1">
        <v>140.5364230984863</v>
      </c>
      <c r="T1300" s="1">
        <v>142.60576977202362</v>
      </c>
      <c r="U1300" s="1">
        <v>143.03848054919911</v>
      </c>
      <c r="V1300" s="1">
        <v>145.82040703052729</v>
      </c>
      <c r="W1300" s="1">
        <v>140.68011116257526</v>
      </c>
      <c r="X1300" s="1">
        <v>153.95050285403642</v>
      </c>
      <c r="Y1300" s="1">
        <v>151.21960696739615</v>
      </c>
    </row>
    <row r="1301" spans="1:25" x14ac:dyDescent="0.25">
      <c r="A1301" s="1" t="s">
        <v>165</v>
      </c>
      <c r="B1301" s="1" t="s">
        <v>10</v>
      </c>
      <c r="C1301" s="1"/>
      <c r="D1301" s="1" t="s">
        <v>11</v>
      </c>
      <c r="E1301" s="1"/>
      <c r="F1301" s="1"/>
      <c r="G1301" s="1"/>
      <c r="H1301" s="1"/>
      <c r="I1301" s="1"/>
      <c r="J1301" s="1"/>
      <c r="K1301" s="1"/>
      <c r="L1301" s="1"/>
      <c r="M1301" s="1"/>
      <c r="N1301" s="1">
        <v>25.106365595259472</v>
      </c>
      <c r="O1301" s="1">
        <v>26.244722026741734</v>
      </c>
      <c r="P1301" s="1">
        <v>28.967365840370473</v>
      </c>
      <c r="Q1301" s="1">
        <v>27.399725274725274</v>
      </c>
      <c r="R1301" s="1">
        <v>25.614594192107223</v>
      </c>
      <c r="S1301" s="1">
        <v>25.263969351523077</v>
      </c>
      <c r="T1301" s="1">
        <v>28.09074021953279</v>
      </c>
      <c r="U1301" s="1">
        <v>28.562993135011439</v>
      </c>
      <c r="V1301" s="1">
        <v>25.466716003700277</v>
      </c>
      <c r="W1301" s="1">
        <v>24.010764242704955</v>
      </c>
      <c r="X1301" s="1">
        <v>26.284425115520516</v>
      </c>
      <c r="Y1301" s="1">
        <v>28.248753907994637</v>
      </c>
    </row>
    <row r="1302" spans="1:25" x14ac:dyDescent="0.25">
      <c r="A1302" s="1" t="s">
        <v>165</v>
      </c>
      <c r="B1302" s="1" t="s">
        <v>12</v>
      </c>
      <c r="C1302" s="1"/>
      <c r="D1302" s="1" t="s">
        <v>13</v>
      </c>
      <c r="E1302" s="1"/>
      <c r="F1302" s="1"/>
      <c r="G1302" s="1"/>
      <c r="H1302" s="1"/>
      <c r="I1302" s="1"/>
      <c r="J1302" s="1"/>
      <c r="K1302" s="1"/>
      <c r="L1302" s="1"/>
      <c r="M1302" s="1"/>
      <c r="N1302" s="1">
        <v>48.606869469026542</v>
      </c>
      <c r="O1302" s="1">
        <v>51.62916215631089</v>
      </c>
      <c r="P1302" s="1">
        <v>51.345057617084258</v>
      </c>
      <c r="Q1302" s="1">
        <v>51.809155313351496</v>
      </c>
      <c r="R1302" s="1">
        <v>49.553194207836455</v>
      </c>
      <c r="S1302" s="1">
        <v>51.221373246807616</v>
      </c>
      <c r="T1302" s="1">
        <v>51.270167333949296</v>
      </c>
      <c r="U1302" s="1">
        <v>50.924875518672209</v>
      </c>
      <c r="V1302" s="1">
        <v>50.80140266506362</v>
      </c>
      <c r="W1302" s="1">
        <v>54.306859978592968</v>
      </c>
      <c r="X1302" s="1">
        <v>52.821085513471289</v>
      </c>
      <c r="Y1302" s="1">
        <v>51.864549140760758</v>
      </c>
    </row>
    <row r="1303" spans="1:25" x14ac:dyDescent="0.25">
      <c r="A1303" s="1" t="s">
        <v>165</v>
      </c>
      <c r="B1303" s="1" t="s">
        <v>14</v>
      </c>
      <c r="C1303" s="1"/>
      <c r="D1303" s="1" t="s">
        <v>15</v>
      </c>
      <c r="E1303" s="1"/>
      <c r="F1303" s="1"/>
      <c r="G1303" s="1"/>
      <c r="H1303" s="1"/>
      <c r="I1303" s="1"/>
      <c r="J1303" s="1"/>
      <c r="K1303" s="1"/>
      <c r="L1303" s="1"/>
      <c r="M1303" s="1"/>
      <c r="N1303" s="1">
        <v>49.136050884955743</v>
      </c>
      <c r="O1303" s="1">
        <v>52.297553583026627</v>
      </c>
      <c r="P1303" s="1">
        <v>52.639338196426685</v>
      </c>
      <c r="Q1303" s="1">
        <v>52.773820163487734</v>
      </c>
      <c r="R1303" s="1">
        <v>53.382602214650753</v>
      </c>
      <c r="S1303" s="1">
        <v>54.162863722001262</v>
      </c>
      <c r="T1303" s="1">
        <v>56.180227902679391</v>
      </c>
      <c r="U1303" s="1">
        <v>55.90114107883818</v>
      </c>
      <c r="V1303" s="1">
        <v>54.468129445947305</v>
      </c>
      <c r="W1303" s="1">
        <v>59.04690084655055</v>
      </c>
      <c r="X1303" s="1">
        <v>56.098652869972661</v>
      </c>
      <c r="Y1303" s="1">
        <v>60.173102915620774</v>
      </c>
    </row>
    <row r="1304" spans="1:25" x14ac:dyDescent="0.25">
      <c r="A1304" s="1" t="s">
        <v>165</v>
      </c>
      <c r="B1304" s="1" t="s">
        <v>16</v>
      </c>
      <c r="C1304" s="1"/>
      <c r="D1304" s="1" t="s">
        <v>17</v>
      </c>
      <c r="E1304" s="1"/>
      <c r="F1304" s="1"/>
      <c r="G1304" s="1"/>
      <c r="H1304" s="1"/>
      <c r="I1304" s="1"/>
      <c r="J1304" s="1"/>
      <c r="K1304" s="1"/>
      <c r="L1304" s="1"/>
      <c r="M1304" s="1"/>
      <c r="N1304" s="1">
        <v>42.957079646017689</v>
      </c>
      <c r="O1304" s="1">
        <v>46.673284260662484</v>
      </c>
      <c r="P1304" s="1">
        <v>45.315604186489061</v>
      </c>
      <c r="Q1304" s="1">
        <v>48.017024523160757</v>
      </c>
      <c r="R1304" s="1">
        <v>50.764203577512774</v>
      </c>
      <c r="S1304" s="1">
        <v>51.615763031191129</v>
      </c>
      <c r="T1304" s="1">
        <v>51.449604763371312</v>
      </c>
      <c r="U1304" s="1">
        <v>50.973983402489623</v>
      </c>
      <c r="V1304" s="1">
        <v>51.130467888989081</v>
      </c>
      <c r="W1304" s="1">
        <v>54.046239174856481</v>
      </c>
      <c r="X1304" s="1">
        <v>53.280261616556018</v>
      </c>
      <c r="Y1304" s="1">
        <v>53.462347943618454</v>
      </c>
    </row>
    <row r="1305" spans="1:25" x14ac:dyDescent="0.25">
      <c r="A1305" s="1" t="s">
        <v>165</v>
      </c>
      <c r="B1305" s="1" t="s">
        <v>18</v>
      </c>
      <c r="C1305" s="1"/>
      <c r="D1305" s="1" t="s">
        <v>19</v>
      </c>
      <c r="E1305" s="1"/>
      <c r="F1305" s="1"/>
      <c r="G1305" s="1"/>
      <c r="H1305" s="1"/>
      <c r="I1305" s="1"/>
      <c r="J1305" s="1"/>
      <c r="K1305" s="1"/>
      <c r="L1305" s="1"/>
      <c r="M1305" s="1"/>
      <c r="N1305" s="1">
        <v>33.671568180337481</v>
      </c>
      <c r="O1305" s="1">
        <v>34.705629565964763</v>
      </c>
      <c r="P1305" s="1">
        <v>38.175226432867184</v>
      </c>
      <c r="Q1305" s="1">
        <v>35.490031479538303</v>
      </c>
      <c r="R1305" s="1">
        <v>36.536762438682551</v>
      </c>
      <c r="S1305" s="1">
        <v>42.758633093525177</v>
      </c>
      <c r="T1305" s="1">
        <v>37.906511341896689</v>
      </c>
      <c r="U1305" s="1">
        <v>38.274241617881856</v>
      </c>
      <c r="V1305" s="1">
        <v>39.371392649903285</v>
      </c>
      <c r="W1305" s="1">
        <v>46.099200253887652</v>
      </c>
      <c r="X1305" s="1">
        <v>45.389552806850617</v>
      </c>
      <c r="Y1305" s="1">
        <v>44.166853146853143</v>
      </c>
    </row>
    <row r="1306" spans="1:25" x14ac:dyDescent="0.25">
      <c r="A1306" s="1" t="s">
        <v>165</v>
      </c>
      <c r="B1306" s="1" t="s">
        <v>20</v>
      </c>
      <c r="C1306" s="1"/>
      <c r="D1306" s="1" t="s">
        <v>21</v>
      </c>
      <c r="E1306" s="1">
        <v>442.79999999999995</v>
      </c>
      <c r="F1306" s="1">
        <v>441.1</v>
      </c>
      <c r="G1306" s="1">
        <v>433.3</v>
      </c>
      <c r="H1306" s="1">
        <v>440.3</v>
      </c>
      <c r="I1306" s="1">
        <v>430.09999999999997</v>
      </c>
      <c r="J1306" s="1">
        <v>430.4</v>
      </c>
      <c r="K1306" s="1">
        <v>438.6</v>
      </c>
      <c r="L1306" s="1">
        <v>432</v>
      </c>
      <c r="M1306" s="1">
        <v>435.5</v>
      </c>
      <c r="N1306" s="1">
        <v>452.97156818033744</v>
      </c>
      <c r="O1306" s="1">
        <v>467.60562956596476</v>
      </c>
      <c r="P1306" s="1">
        <v>474.77522643286716</v>
      </c>
      <c r="Q1306" s="1">
        <v>468.99003147953829</v>
      </c>
      <c r="R1306" s="1">
        <v>467.03676243868256</v>
      </c>
      <c r="S1306" s="1">
        <v>483.25863309352519</v>
      </c>
      <c r="T1306" s="1">
        <v>483.70651134189671</v>
      </c>
      <c r="U1306" s="1">
        <v>489.17424161788188</v>
      </c>
      <c r="V1306" s="1">
        <v>481.87139264990327</v>
      </c>
      <c r="W1306" s="1">
        <v>490.39920025388761</v>
      </c>
      <c r="X1306" s="1">
        <v>502.78955280685057</v>
      </c>
      <c r="Y1306" s="1">
        <v>508.36685314685315</v>
      </c>
    </row>
    <row r="1307" spans="1:25" x14ac:dyDescent="0.25">
      <c r="A1307" s="1" t="s">
        <v>166</v>
      </c>
      <c r="B1307" s="1" t="s">
        <v>4</v>
      </c>
      <c r="C1307" s="1"/>
      <c r="D1307" s="1" t="s">
        <v>5</v>
      </c>
      <c r="E1307" s="1"/>
      <c r="F1307" s="1"/>
      <c r="G1307" s="1"/>
      <c r="H1307" s="1"/>
      <c r="I1307" s="1"/>
      <c r="J1307" s="1"/>
      <c r="K1307" s="1"/>
      <c r="L1307" s="1"/>
      <c r="M1307" s="1"/>
      <c r="N1307" s="1">
        <v>18.399999999999999</v>
      </c>
      <c r="O1307" s="1">
        <v>22.5</v>
      </c>
      <c r="P1307" s="1">
        <v>21.5</v>
      </c>
      <c r="Q1307" s="1">
        <v>17.5</v>
      </c>
      <c r="R1307" s="1">
        <v>20.2</v>
      </c>
      <c r="S1307" s="1">
        <v>19.2</v>
      </c>
      <c r="T1307" s="1">
        <v>15.3</v>
      </c>
      <c r="U1307" s="1">
        <v>19.8</v>
      </c>
      <c r="V1307" s="1">
        <v>20</v>
      </c>
      <c r="W1307" s="1">
        <v>17.8</v>
      </c>
      <c r="X1307" s="1">
        <v>19.399999999999999</v>
      </c>
      <c r="Y1307" s="1">
        <v>17.3</v>
      </c>
    </row>
    <row r="1308" spans="1:25" x14ac:dyDescent="0.25">
      <c r="A1308" s="1" t="s">
        <v>166</v>
      </c>
      <c r="B1308" s="1" t="s">
        <v>6</v>
      </c>
      <c r="C1308" s="1"/>
      <c r="D1308" s="1" t="s">
        <v>7</v>
      </c>
      <c r="E1308" s="1"/>
      <c r="F1308" s="1"/>
      <c r="G1308" s="1"/>
      <c r="H1308" s="1"/>
      <c r="I1308" s="1"/>
      <c r="J1308" s="1"/>
      <c r="K1308" s="1"/>
      <c r="L1308" s="1"/>
      <c r="M1308" s="1"/>
      <c r="N1308" s="1">
        <v>67.651104327527392</v>
      </c>
      <c r="O1308" s="1">
        <v>70.712543983110479</v>
      </c>
      <c r="P1308" s="1">
        <v>58.200535730500313</v>
      </c>
      <c r="Q1308" s="1">
        <v>61.283663003662994</v>
      </c>
      <c r="R1308" s="1">
        <v>61.571993670886073</v>
      </c>
      <c r="S1308" s="1">
        <v>61.857970472808816</v>
      </c>
      <c r="T1308" s="1">
        <v>57.044732151233696</v>
      </c>
      <c r="U1308" s="1">
        <v>64.061263157894743</v>
      </c>
      <c r="V1308" s="1">
        <v>59.819444958371882</v>
      </c>
      <c r="W1308" s="1">
        <v>58.168550254747565</v>
      </c>
      <c r="X1308" s="1">
        <v>61.685213373199225</v>
      </c>
      <c r="Y1308" s="1">
        <v>57.371764180437687</v>
      </c>
    </row>
    <row r="1309" spans="1:25" x14ac:dyDescent="0.25">
      <c r="A1309" s="1" t="s">
        <v>166</v>
      </c>
      <c r="B1309" s="1" t="s">
        <v>8</v>
      </c>
      <c r="C1309" s="1"/>
      <c r="D1309" s="1" t="s">
        <v>9</v>
      </c>
      <c r="E1309" s="1"/>
      <c r="F1309" s="1"/>
      <c r="G1309" s="1"/>
      <c r="H1309" s="1"/>
      <c r="I1309" s="1"/>
      <c r="J1309" s="1"/>
      <c r="K1309" s="1"/>
      <c r="L1309" s="1"/>
      <c r="M1309" s="1"/>
      <c r="N1309" s="1">
        <v>82.412120667983473</v>
      </c>
      <c r="O1309" s="1">
        <v>81.901636171710066</v>
      </c>
      <c r="P1309" s="1">
        <v>78.465386361572683</v>
      </c>
      <c r="Q1309" s="1">
        <v>78.078974358974364</v>
      </c>
      <c r="R1309" s="1">
        <v>79.728974311243491</v>
      </c>
      <c r="S1309" s="1">
        <v>77.691216595028976</v>
      </c>
      <c r="T1309" s="1">
        <v>70.992231916690116</v>
      </c>
      <c r="U1309" s="1">
        <v>77.625153318077807</v>
      </c>
      <c r="V1309" s="1">
        <v>79.118603145235895</v>
      </c>
      <c r="W1309" s="1">
        <v>81.306215840666994</v>
      </c>
      <c r="X1309" s="1">
        <v>86.013753737428658</v>
      </c>
      <c r="Y1309" s="1">
        <v>79.990040196516318</v>
      </c>
    </row>
    <row r="1310" spans="1:25" x14ac:dyDescent="0.25">
      <c r="A1310" s="1" t="s">
        <v>166</v>
      </c>
      <c r="B1310" s="1" t="s">
        <v>10</v>
      </c>
      <c r="C1310" s="1"/>
      <c r="D1310" s="1" t="s">
        <v>11</v>
      </c>
      <c r="E1310" s="1"/>
      <c r="F1310" s="1"/>
      <c r="G1310" s="1"/>
      <c r="H1310" s="1"/>
      <c r="I1310" s="1"/>
      <c r="J1310" s="1"/>
      <c r="K1310" s="1"/>
      <c r="L1310" s="1"/>
      <c r="M1310" s="1"/>
      <c r="N1310" s="1">
        <v>19.336775004489137</v>
      </c>
      <c r="O1310" s="1">
        <v>20.78581984517945</v>
      </c>
      <c r="P1310" s="1">
        <v>18.634077907926997</v>
      </c>
      <c r="Q1310" s="1">
        <v>19.037362637362634</v>
      </c>
      <c r="R1310" s="1">
        <v>18.099032017870439</v>
      </c>
      <c r="S1310" s="1">
        <v>18.150812932162211</v>
      </c>
      <c r="T1310" s="1">
        <v>18.763035932076182</v>
      </c>
      <c r="U1310" s="1">
        <v>20.513583524027457</v>
      </c>
      <c r="V1310" s="1">
        <v>17.961951896392229</v>
      </c>
      <c r="W1310" s="1">
        <v>16.625233904585457</v>
      </c>
      <c r="X1310" s="1">
        <v>18.60103288937211</v>
      </c>
      <c r="Y1310" s="1">
        <v>18.838195623046001</v>
      </c>
    </row>
    <row r="1311" spans="1:25" x14ac:dyDescent="0.25">
      <c r="A1311" s="1" t="s">
        <v>166</v>
      </c>
      <c r="B1311" s="1" t="s">
        <v>12</v>
      </c>
      <c r="C1311" s="1"/>
      <c r="D1311" s="1" t="s">
        <v>13</v>
      </c>
      <c r="E1311" s="1"/>
      <c r="F1311" s="1"/>
      <c r="G1311" s="1"/>
      <c r="H1311" s="1"/>
      <c r="I1311" s="1"/>
      <c r="J1311" s="1"/>
      <c r="K1311" s="1"/>
      <c r="L1311" s="1"/>
      <c r="M1311" s="1"/>
      <c r="N1311" s="1">
        <v>37.344723451327432</v>
      </c>
      <c r="O1311" s="1">
        <v>36.47638016886772</v>
      </c>
      <c r="P1311" s="1">
        <v>37.623237128660534</v>
      </c>
      <c r="Q1311" s="1">
        <v>36.05591280653951</v>
      </c>
      <c r="R1311" s="1">
        <v>36.592632027257238</v>
      </c>
      <c r="S1311" s="1">
        <v>36.605338078291815</v>
      </c>
      <c r="T1311" s="1">
        <v>36.750610820244333</v>
      </c>
      <c r="U1311" s="1">
        <v>34.208091286307059</v>
      </c>
      <c r="V1311" s="1">
        <v>35.98974050696323</v>
      </c>
      <c r="W1311" s="1">
        <v>37.048049041549085</v>
      </c>
      <c r="X1311" s="1">
        <v>37.385083951581407</v>
      </c>
      <c r="Y1311" s="1">
        <v>35.474724850357205</v>
      </c>
    </row>
    <row r="1312" spans="1:25" x14ac:dyDescent="0.25">
      <c r="A1312" s="1" t="s">
        <v>166</v>
      </c>
      <c r="B1312" s="1" t="s">
        <v>14</v>
      </c>
      <c r="C1312" s="1"/>
      <c r="D1312" s="1" t="s">
        <v>15</v>
      </c>
      <c r="E1312" s="1"/>
      <c r="F1312" s="1"/>
      <c r="G1312" s="1"/>
      <c r="H1312" s="1"/>
      <c r="I1312" s="1"/>
      <c r="J1312" s="1"/>
      <c r="K1312" s="1"/>
      <c r="L1312" s="1"/>
      <c r="M1312" s="1"/>
      <c r="N1312" s="1">
        <v>37.751294247787605</v>
      </c>
      <c r="O1312" s="1">
        <v>36.948603593851487</v>
      </c>
      <c r="P1312" s="1">
        <v>38.571624907495512</v>
      </c>
      <c r="Q1312" s="1">
        <v>36.727258855585831</v>
      </c>
      <c r="R1312" s="1">
        <v>39.420464224872227</v>
      </c>
      <c r="S1312" s="1">
        <v>38.707473309608545</v>
      </c>
      <c r="T1312" s="1">
        <v>40.270157068062829</v>
      </c>
      <c r="U1312" s="1">
        <v>37.550829875518673</v>
      </c>
      <c r="V1312" s="1">
        <v>38.587396052499749</v>
      </c>
      <c r="W1312" s="1">
        <v>40.281696993285976</v>
      </c>
      <c r="X1312" s="1">
        <v>39.704841858648962</v>
      </c>
      <c r="Y1312" s="1">
        <v>41.157675226877771</v>
      </c>
    </row>
    <row r="1313" spans="1:25" x14ac:dyDescent="0.25">
      <c r="A1313" s="1" t="s">
        <v>166</v>
      </c>
      <c r="B1313" s="1" t="s">
        <v>16</v>
      </c>
      <c r="C1313" s="1"/>
      <c r="D1313" s="1" t="s">
        <v>17</v>
      </c>
      <c r="E1313" s="1"/>
      <c r="F1313" s="1"/>
      <c r="G1313" s="1"/>
      <c r="H1313" s="1"/>
      <c r="I1313" s="1"/>
      <c r="J1313" s="1"/>
      <c r="K1313" s="1"/>
      <c r="L1313" s="1"/>
      <c r="M1313" s="1"/>
      <c r="N1313" s="1">
        <v>33.00398230088495</v>
      </c>
      <c r="O1313" s="1">
        <v>32.975016237280805</v>
      </c>
      <c r="P1313" s="1">
        <v>33.20513796384396</v>
      </c>
      <c r="Q1313" s="1">
        <v>33.416828337874655</v>
      </c>
      <c r="R1313" s="1">
        <v>37.486903747870528</v>
      </c>
      <c r="S1313" s="1">
        <v>36.887188612099649</v>
      </c>
      <c r="T1313" s="1">
        <v>36.879232111692843</v>
      </c>
      <c r="U1313" s="1">
        <v>34.241078838174268</v>
      </c>
      <c r="V1313" s="1">
        <v>36.222863440537019</v>
      </c>
      <c r="W1313" s="1">
        <v>36.870253965164935</v>
      </c>
      <c r="X1313" s="1">
        <v>37.710074189769614</v>
      </c>
      <c r="Y1313" s="1">
        <v>36.567599922765005</v>
      </c>
    </row>
    <row r="1314" spans="1:25" x14ac:dyDescent="0.25">
      <c r="A1314" s="1" t="s">
        <v>166</v>
      </c>
      <c r="B1314" s="1" t="s">
        <v>18</v>
      </c>
      <c r="C1314" s="1"/>
      <c r="D1314" s="1" t="s">
        <v>19</v>
      </c>
      <c r="E1314" s="1"/>
      <c r="F1314" s="1"/>
      <c r="G1314" s="1"/>
      <c r="H1314" s="1"/>
      <c r="I1314" s="1"/>
      <c r="J1314" s="1"/>
      <c r="K1314" s="1"/>
      <c r="L1314" s="1"/>
      <c r="M1314" s="1"/>
      <c r="N1314" s="1">
        <v>22.385758029839078</v>
      </c>
      <c r="O1314" s="1">
        <v>24.753903452227476</v>
      </c>
      <c r="P1314" s="1">
        <v>25.205477863922905</v>
      </c>
      <c r="Q1314" s="1">
        <v>23.887338230150405</v>
      </c>
      <c r="R1314" s="1">
        <v>23.101920112123338</v>
      </c>
      <c r="S1314" s="1">
        <v>24.310671462829735</v>
      </c>
      <c r="T1314" s="1">
        <v>27.435337523913635</v>
      </c>
      <c r="U1314" s="1">
        <v>28.395063863757319</v>
      </c>
      <c r="V1314" s="1">
        <v>29.474854932301739</v>
      </c>
      <c r="W1314" s="1">
        <v>32.245483973341791</v>
      </c>
      <c r="X1314" s="1">
        <v>31.389210275927688</v>
      </c>
      <c r="Y1314" s="1">
        <v>33.921811824539098</v>
      </c>
    </row>
    <row r="1315" spans="1:25" x14ac:dyDescent="0.25">
      <c r="A1315" s="1" t="s">
        <v>166</v>
      </c>
      <c r="B1315" s="1" t="s">
        <v>20</v>
      </c>
      <c r="C1315" s="1"/>
      <c r="D1315" s="1" t="s">
        <v>21</v>
      </c>
      <c r="E1315" s="1">
        <v>297.8</v>
      </c>
      <c r="F1315" s="1">
        <v>290.60000000000002</v>
      </c>
      <c r="G1315" s="1">
        <v>287.39999999999998</v>
      </c>
      <c r="H1315" s="1">
        <v>289.8</v>
      </c>
      <c r="I1315" s="1">
        <v>295.7</v>
      </c>
      <c r="J1315" s="1">
        <v>301.20000000000005</v>
      </c>
      <c r="K1315" s="1">
        <v>304.8</v>
      </c>
      <c r="L1315" s="1">
        <v>303.59999999999997</v>
      </c>
      <c r="M1315" s="1">
        <v>309.40000000000003</v>
      </c>
      <c r="N1315" s="1">
        <v>318.28575802983909</v>
      </c>
      <c r="O1315" s="1">
        <v>327.05390345222742</v>
      </c>
      <c r="P1315" s="1">
        <v>311.40547786392295</v>
      </c>
      <c r="Q1315" s="1">
        <v>305.98733823015044</v>
      </c>
      <c r="R1315" s="1">
        <v>316.20192011212328</v>
      </c>
      <c r="S1315" s="1">
        <v>313.41067146282978</v>
      </c>
      <c r="T1315" s="1">
        <v>303.43533752391363</v>
      </c>
      <c r="U1315" s="1">
        <v>316.39506386375734</v>
      </c>
      <c r="V1315" s="1">
        <v>317.1748549323018</v>
      </c>
      <c r="W1315" s="1">
        <v>320.3454839733418</v>
      </c>
      <c r="X1315" s="1">
        <v>331.88921027592761</v>
      </c>
      <c r="Y1315" s="1">
        <v>320.62181182453907</v>
      </c>
    </row>
    <row r="1316" spans="1:25" x14ac:dyDescent="0.25">
      <c r="A1316" s="1" t="s">
        <v>167</v>
      </c>
      <c r="B1316" s="1" t="s">
        <v>4</v>
      </c>
      <c r="C1316" s="1"/>
      <c r="D1316" s="1" t="s">
        <v>5</v>
      </c>
      <c r="E1316" s="1"/>
      <c r="F1316" s="1"/>
      <c r="G1316" s="1"/>
      <c r="H1316" s="1"/>
      <c r="I1316" s="1"/>
      <c r="J1316" s="1"/>
      <c r="K1316" s="1"/>
      <c r="L1316" s="1"/>
      <c r="M1316" s="1"/>
      <c r="N1316" s="1">
        <v>11.6</v>
      </c>
      <c r="O1316" s="1">
        <v>10.7</v>
      </c>
      <c r="P1316" s="1">
        <v>10.1</v>
      </c>
      <c r="Q1316" s="1">
        <v>10.9</v>
      </c>
      <c r="R1316" s="1">
        <v>11.1</v>
      </c>
      <c r="S1316" s="1">
        <v>10.7</v>
      </c>
      <c r="T1316" s="1">
        <v>11</v>
      </c>
      <c r="U1316" s="1">
        <v>11.9</v>
      </c>
      <c r="V1316" s="1">
        <v>8.9</v>
      </c>
      <c r="W1316" s="1">
        <v>11.8</v>
      </c>
      <c r="X1316" s="1">
        <v>9.5</v>
      </c>
      <c r="Y1316" s="1">
        <v>7.1</v>
      </c>
    </row>
    <row r="1317" spans="1:25" x14ac:dyDescent="0.25">
      <c r="A1317" s="1" t="s">
        <v>167</v>
      </c>
      <c r="B1317" s="1" t="s">
        <v>6</v>
      </c>
      <c r="C1317" s="1"/>
      <c r="D1317" s="1" t="s">
        <v>7</v>
      </c>
      <c r="E1317" s="1"/>
      <c r="F1317" s="1"/>
      <c r="G1317" s="1"/>
      <c r="H1317" s="1"/>
      <c r="I1317" s="1"/>
      <c r="J1317" s="1"/>
      <c r="K1317" s="1"/>
      <c r="L1317" s="1"/>
      <c r="M1317" s="1"/>
      <c r="N1317" s="1">
        <v>65.451068414437074</v>
      </c>
      <c r="O1317" s="1">
        <v>65.877498240675578</v>
      </c>
      <c r="P1317" s="1">
        <v>61.721374738944888</v>
      </c>
      <c r="Q1317" s="1">
        <v>59.233681318681313</v>
      </c>
      <c r="R1317" s="1">
        <v>64.83006329113924</v>
      </c>
      <c r="S1317" s="1">
        <v>68.322407026723965</v>
      </c>
      <c r="T1317" s="1">
        <v>63.752669105919885</v>
      </c>
      <c r="U1317" s="1">
        <v>62.234105263157893</v>
      </c>
      <c r="V1317" s="1">
        <v>63.060351526364478</v>
      </c>
      <c r="W1317" s="1">
        <v>63.29305233904585</v>
      </c>
      <c r="X1317" s="1">
        <v>63.046316933949434</v>
      </c>
      <c r="Y1317" s="1">
        <v>63.249379187137102</v>
      </c>
    </row>
    <row r="1318" spans="1:25" x14ac:dyDescent="0.25">
      <c r="A1318" s="1" t="s">
        <v>167</v>
      </c>
      <c r="B1318" s="1" t="s">
        <v>8</v>
      </c>
      <c r="C1318" s="1"/>
      <c r="D1318" s="1" t="s">
        <v>9</v>
      </c>
      <c r="E1318" s="1"/>
      <c r="F1318" s="1"/>
      <c r="G1318" s="1"/>
      <c r="H1318" s="1"/>
      <c r="I1318" s="1"/>
      <c r="J1318" s="1"/>
      <c r="K1318" s="1"/>
      <c r="L1318" s="1"/>
      <c r="M1318" s="1"/>
      <c r="N1318" s="1">
        <v>86.440994792601884</v>
      </c>
      <c r="O1318" s="1">
        <v>87.157934553131611</v>
      </c>
      <c r="P1318" s="1">
        <v>86.717279578679737</v>
      </c>
      <c r="Q1318" s="1">
        <v>91.765769230769237</v>
      </c>
      <c r="R1318" s="1">
        <v>88.213198064035751</v>
      </c>
      <c r="S1318" s="1">
        <v>94.629938329284258</v>
      </c>
      <c r="T1318" s="1">
        <v>89.477934140163228</v>
      </c>
      <c r="U1318" s="1">
        <v>91.137400457665905</v>
      </c>
      <c r="V1318" s="1">
        <v>97.1045513413506</v>
      </c>
      <c r="W1318" s="1">
        <v>99.717072718851313</v>
      </c>
      <c r="X1318" s="1">
        <v>103.34221255776026</v>
      </c>
      <c r="Y1318" s="1">
        <v>98.282492184010735</v>
      </c>
    </row>
    <row r="1319" spans="1:25" x14ac:dyDescent="0.25">
      <c r="A1319" s="1" t="s">
        <v>167</v>
      </c>
      <c r="B1319" s="1" t="s">
        <v>10</v>
      </c>
      <c r="C1319" s="1"/>
      <c r="D1319" s="1" t="s">
        <v>11</v>
      </c>
      <c r="E1319" s="1"/>
      <c r="F1319" s="1"/>
      <c r="G1319" s="1"/>
      <c r="H1319" s="1"/>
      <c r="I1319" s="1"/>
      <c r="J1319" s="1"/>
      <c r="K1319" s="1"/>
      <c r="L1319" s="1"/>
      <c r="M1319" s="1"/>
      <c r="N1319" s="1">
        <v>18.707936792961036</v>
      </c>
      <c r="O1319" s="1">
        <v>19.364567206192824</v>
      </c>
      <c r="P1319" s="1">
        <v>19.761345682375378</v>
      </c>
      <c r="Q1319" s="1">
        <v>18.400549450549448</v>
      </c>
      <c r="R1319" s="1">
        <v>19.056738644825018</v>
      </c>
      <c r="S1319" s="1">
        <v>20.047654643991773</v>
      </c>
      <c r="T1319" s="1">
        <v>20.969396753916882</v>
      </c>
      <c r="U1319" s="1">
        <v>19.928494279176199</v>
      </c>
      <c r="V1319" s="1">
        <v>18.93509713228492</v>
      </c>
      <c r="W1319" s="1">
        <v>18.089874942102824</v>
      </c>
      <c r="X1319" s="1">
        <v>19.011470508290294</v>
      </c>
      <c r="Y1319" s="1">
        <v>20.768128628852164</v>
      </c>
    </row>
    <row r="1320" spans="1:25" x14ac:dyDescent="0.25">
      <c r="A1320" s="1" t="s">
        <v>167</v>
      </c>
      <c r="B1320" s="1" t="s">
        <v>12</v>
      </c>
      <c r="C1320" s="1"/>
      <c r="D1320" s="1" t="s">
        <v>13</v>
      </c>
      <c r="E1320" s="1"/>
      <c r="F1320" s="1"/>
      <c r="G1320" s="1"/>
      <c r="H1320" s="1"/>
      <c r="I1320" s="1"/>
      <c r="J1320" s="1"/>
      <c r="K1320" s="1"/>
      <c r="L1320" s="1"/>
      <c r="M1320" s="1"/>
      <c r="N1320" s="1">
        <v>38.070199115044247</v>
      </c>
      <c r="O1320" s="1">
        <v>37.847672656419142</v>
      </c>
      <c r="P1320" s="1">
        <v>36.763473940162804</v>
      </c>
      <c r="Q1320" s="1">
        <v>34.460217983651226</v>
      </c>
      <c r="R1320" s="1">
        <v>33.658773424190805</v>
      </c>
      <c r="S1320" s="1">
        <v>33.701706091689346</v>
      </c>
      <c r="T1320" s="1">
        <v>34.782404270608765</v>
      </c>
      <c r="U1320" s="1">
        <v>33.627199170124484</v>
      </c>
      <c r="V1320" s="1">
        <v>35.794850215409276</v>
      </c>
      <c r="W1320" s="1">
        <v>37.469786902792634</v>
      </c>
      <c r="X1320" s="1">
        <v>35.984771573604057</v>
      </c>
      <c r="Y1320" s="1">
        <v>35.819443908090356</v>
      </c>
    </row>
    <row r="1321" spans="1:25" x14ac:dyDescent="0.25">
      <c r="A1321" s="1" t="s">
        <v>167</v>
      </c>
      <c r="B1321" s="1" t="s">
        <v>14</v>
      </c>
      <c r="C1321" s="1"/>
      <c r="D1321" s="1" t="s">
        <v>15</v>
      </c>
      <c r="E1321" s="1"/>
      <c r="F1321" s="1"/>
      <c r="G1321" s="1"/>
      <c r="H1321" s="1"/>
      <c r="I1321" s="1"/>
      <c r="J1321" s="1"/>
      <c r="K1321" s="1"/>
      <c r="L1321" s="1"/>
      <c r="M1321" s="1"/>
      <c r="N1321" s="1">
        <v>38.48466814159292</v>
      </c>
      <c r="O1321" s="1">
        <v>38.337648841740638</v>
      </c>
      <c r="P1321" s="1">
        <v>37.690189237762979</v>
      </c>
      <c r="Q1321" s="1">
        <v>35.101852861035425</v>
      </c>
      <c r="R1321" s="1">
        <v>36.259880749574101</v>
      </c>
      <c r="S1321" s="1">
        <v>35.637094410718028</v>
      </c>
      <c r="T1321" s="1">
        <v>38.11345857714813</v>
      </c>
      <c r="U1321" s="1">
        <v>36.913174273858921</v>
      </c>
      <c r="V1321" s="1">
        <v>38.378439034164913</v>
      </c>
      <c r="W1321" s="1">
        <v>40.740245207745453</v>
      </c>
      <c r="X1321" s="1">
        <v>38.217639593908629</v>
      </c>
      <c r="Y1321" s="1">
        <v>41.557617300637183</v>
      </c>
    </row>
    <row r="1322" spans="1:25" x14ac:dyDescent="0.25">
      <c r="A1322" s="1" t="s">
        <v>167</v>
      </c>
      <c r="B1322" s="1" t="s">
        <v>16</v>
      </c>
      <c r="C1322" s="1"/>
      <c r="D1322" s="1" t="s">
        <v>17</v>
      </c>
      <c r="E1322" s="1"/>
      <c r="F1322" s="1"/>
      <c r="G1322" s="1"/>
      <c r="H1322" s="1"/>
      <c r="I1322" s="1"/>
      <c r="J1322" s="1"/>
      <c r="K1322" s="1"/>
      <c r="L1322" s="1"/>
      <c r="M1322" s="1"/>
      <c r="N1322" s="1">
        <v>33.645132743362829</v>
      </c>
      <c r="O1322" s="1">
        <v>34.214678501840233</v>
      </c>
      <c r="P1322" s="1">
        <v>32.446336822074215</v>
      </c>
      <c r="Q1322" s="1">
        <v>31.937929155313348</v>
      </c>
      <c r="R1322" s="1">
        <v>34.481345826235092</v>
      </c>
      <c r="S1322" s="1">
        <v>33.961199497592631</v>
      </c>
      <c r="T1322" s="1">
        <v>34.904137152243088</v>
      </c>
      <c r="U1322" s="1">
        <v>33.659626556016597</v>
      </c>
      <c r="V1322" s="1">
        <v>36.026710750425814</v>
      </c>
      <c r="W1322" s="1">
        <v>37.289967889461906</v>
      </c>
      <c r="X1322" s="1">
        <v>36.297588832487307</v>
      </c>
      <c r="Y1322" s="1">
        <v>36.922938791272443</v>
      </c>
    </row>
    <row r="1323" spans="1:25" x14ac:dyDescent="0.25">
      <c r="A1323" s="1" t="s">
        <v>167</v>
      </c>
      <c r="B1323" s="1" t="s">
        <v>18</v>
      </c>
      <c r="C1323" s="1"/>
      <c r="D1323" s="1" t="s">
        <v>19</v>
      </c>
      <c r="E1323" s="1"/>
      <c r="F1323" s="1"/>
      <c r="G1323" s="1"/>
      <c r="H1323" s="1"/>
      <c r="I1323" s="1"/>
      <c r="J1323" s="1"/>
      <c r="K1323" s="1"/>
      <c r="L1323" s="1"/>
      <c r="M1323" s="1"/>
      <c r="N1323" s="1">
        <v>26.371060003909051</v>
      </c>
      <c r="O1323" s="1">
        <v>31.609468557513249</v>
      </c>
      <c r="P1323" s="1">
        <v>30.291449894935148</v>
      </c>
      <c r="Q1323" s="1">
        <v>27.349772647778941</v>
      </c>
      <c r="R1323" s="1">
        <v>27.555430974071477</v>
      </c>
      <c r="S1323" s="1">
        <v>28.753237410071943</v>
      </c>
      <c r="T1323" s="1">
        <v>29.908301448483193</v>
      </c>
      <c r="U1323" s="1">
        <v>29.026224055348592</v>
      </c>
      <c r="V1323" s="1">
        <v>31.409342359767891</v>
      </c>
      <c r="W1323" s="1">
        <v>33.787483338622664</v>
      </c>
      <c r="X1323" s="1">
        <v>33.343292102759278</v>
      </c>
      <c r="Y1323" s="1">
        <v>35.211665607120153</v>
      </c>
    </row>
    <row r="1324" spans="1:25" x14ac:dyDescent="0.25">
      <c r="A1324" s="1" t="s">
        <v>167</v>
      </c>
      <c r="B1324" s="1" t="s">
        <v>20</v>
      </c>
      <c r="C1324" s="1"/>
      <c r="D1324" s="1" t="s">
        <v>21</v>
      </c>
      <c r="E1324" s="1">
        <v>277</v>
      </c>
      <c r="F1324" s="1">
        <v>289.39999999999998</v>
      </c>
      <c r="G1324" s="1">
        <v>283.2</v>
      </c>
      <c r="H1324" s="1">
        <v>297.5</v>
      </c>
      <c r="I1324" s="1">
        <v>280.40000000000003</v>
      </c>
      <c r="J1324" s="1">
        <v>281.5</v>
      </c>
      <c r="K1324" s="1">
        <v>305.2</v>
      </c>
      <c r="L1324" s="1">
        <v>297.8</v>
      </c>
      <c r="M1324" s="1">
        <v>312.09999999999997</v>
      </c>
      <c r="N1324" s="1">
        <v>318.77106000390904</v>
      </c>
      <c r="O1324" s="1">
        <v>325.10946855751331</v>
      </c>
      <c r="P1324" s="1">
        <v>315.49144989493516</v>
      </c>
      <c r="Q1324" s="1">
        <v>309.14977264777889</v>
      </c>
      <c r="R1324" s="1">
        <v>315.15543097407146</v>
      </c>
      <c r="S1324" s="1">
        <v>325.75323741007196</v>
      </c>
      <c r="T1324" s="1">
        <v>322.9083014484832</v>
      </c>
      <c r="U1324" s="1">
        <v>318.4262240553486</v>
      </c>
      <c r="V1324" s="1">
        <v>329.60934235976788</v>
      </c>
      <c r="W1324" s="1">
        <v>342.18748333862266</v>
      </c>
      <c r="X1324" s="1">
        <v>338.74329210275926</v>
      </c>
      <c r="Y1324" s="1">
        <v>338.91166560712014</v>
      </c>
    </row>
    <row r="1325" spans="1:25" x14ac:dyDescent="0.25">
      <c r="A1325" s="1" t="s">
        <v>168</v>
      </c>
      <c r="B1325" s="1" t="s">
        <v>4</v>
      </c>
      <c r="C1325" s="1"/>
      <c r="D1325" s="1" t="s">
        <v>5</v>
      </c>
      <c r="E1325" s="1"/>
      <c r="F1325" s="1"/>
      <c r="G1325" s="1"/>
      <c r="H1325" s="1"/>
      <c r="I1325" s="1"/>
      <c r="J1325" s="1"/>
      <c r="K1325" s="1"/>
      <c r="L1325" s="1"/>
      <c r="M1325" s="1"/>
      <c r="N1325" s="1">
        <v>14.4</v>
      </c>
      <c r="O1325" s="1">
        <v>17.600000000000001</v>
      </c>
      <c r="P1325" s="1">
        <v>15.9</v>
      </c>
      <c r="Q1325" s="1">
        <v>14.9</v>
      </c>
      <c r="R1325" s="1">
        <v>14.2</v>
      </c>
      <c r="S1325" s="1">
        <v>15.4</v>
      </c>
      <c r="T1325" s="1">
        <v>18.2</v>
      </c>
      <c r="U1325" s="1">
        <v>18.8</v>
      </c>
      <c r="V1325" s="1">
        <v>17.5</v>
      </c>
      <c r="W1325" s="1">
        <v>15.3</v>
      </c>
      <c r="X1325" s="1">
        <v>14</v>
      </c>
      <c r="Y1325" s="1">
        <v>11.3</v>
      </c>
    </row>
    <row r="1326" spans="1:25" x14ac:dyDescent="0.25">
      <c r="A1326" s="1" t="s">
        <v>168</v>
      </c>
      <c r="B1326" s="1" t="s">
        <v>6</v>
      </c>
      <c r="C1326" s="1"/>
      <c r="D1326" s="1" t="s">
        <v>7</v>
      </c>
      <c r="E1326" s="1"/>
      <c r="F1326" s="1"/>
      <c r="G1326" s="1"/>
      <c r="H1326" s="1"/>
      <c r="I1326" s="1"/>
      <c r="J1326" s="1"/>
      <c r="K1326" s="1"/>
      <c r="L1326" s="1"/>
      <c r="M1326" s="1"/>
      <c r="N1326" s="1">
        <v>98.262974833808173</v>
      </c>
      <c r="O1326" s="1">
        <v>99.613806361412088</v>
      </c>
      <c r="P1326" s="1">
        <v>101.60498603051796</v>
      </c>
      <c r="Q1326" s="1">
        <v>104.282944682631</v>
      </c>
      <c r="R1326" s="1">
        <v>101.65115864527628</v>
      </c>
      <c r="S1326" s="1">
        <v>99.642168545356938</v>
      </c>
      <c r="T1326" s="1">
        <v>98.312003435688197</v>
      </c>
      <c r="U1326" s="1">
        <v>99.406190777005691</v>
      </c>
      <c r="V1326" s="1">
        <v>99.657844080846971</v>
      </c>
      <c r="W1326" s="1">
        <v>96.424427972929394</v>
      </c>
      <c r="X1326" s="1">
        <v>95.166695278969968</v>
      </c>
      <c r="Y1326" s="1">
        <v>96.317901300935404</v>
      </c>
    </row>
    <row r="1327" spans="1:25" x14ac:dyDescent="0.25">
      <c r="A1327" s="1" t="s">
        <v>168</v>
      </c>
      <c r="B1327" s="1" t="s">
        <v>8</v>
      </c>
      <c r="C1327" s="1"/>
      <c r="D1327" s="1" t="s">
        <v>9</v>
      </c>
      <c r="E1327" s="1"/>
      <c r="F1327" s="1"/>
      <c r="G1327" s="1"/>
      <c r="H1327" s="1"/>
      <c r="I1327" s="1"/>
      <c r="J1327" s="1"/>
      <c r="K1327" s="1"/>
      <c r="L1327" s="1"/>
      <c r="M1327" s="1"/>
      <c r="N1327" s="1">
        <v>179.02999762583093</v>
      </c>
      <c r="O1327" s="1">
        <v>173.67375043691018</v>
      </c>
      <c r="P1327" s="1">
        <v>178.29804427251233</v>
      </c>
      <c r="Q1327" s="1">
        <v>180.09281606190521</v>
      </c>
      <c r="R1327" s="1">
        <v>192.25811051693404</v>
      </c>
      <c r="S1327" s="1">
        <v>189.18361782071929</v>
      </c>
      <c r="T1327" s="1">
        <v>202.39303199484647</v>
      </c>
      <c r="U1327" s="1">
        <v>209.1275426405559</v>
      </c>
      <c r="V1327" s="1">
        <v>214.56477382098171</v>
      </c>
      <c r="W1327" s="1">
        <v>215.82433129229779</v>
      </c>
      <c r="X1327" s="1">
        <v>224.36721030042918</v>
      </c>
      <c r="Y1327" s="1">
        <v>215.95210192452421</v>
      </c>
    </row>
    <row r="1328" spans="1:25" x14ac:dyDescent="0.25">
      <c r="A1328" s="1" t="s">
        <v>168</v>
      </c>
      <c r="B1328" s="1" t="s">
        <v>10</v>
      </c>
      <c r="C1328" s="1"/>
      <c r="D1328" s="1" t="s">
        <v>11</v>
      </c>
      <c r="E1328" s="1"/>
      <c r="F1328" s="1"/>
      <c r="G1328" s="1"/>
      <c r="H1328" s="1"/>
      <c r="I1328" s="1"/>
      <c r="J1328" s="1"/>
      <c r="K1328" s="1"/>
      <c r="L1328" s="1"/>
      <c r="M1328" s="1"/>
      <c r="N1328" s="1">
        <v>27.107027540360878</v>
      </c>
      <c r="O1328" s="1">
        <v>28.112443201677735</v>
      </c>
      <c r="P1328" s="1">
        <v>32.696969696969703</v>
      </c>
      <c r="Q1328" s="1">
        <v>32.824239255463773</v>
      </c>
      <c r="R1328" s="1">
        <v>30.690730837789658</v>
      </c>
      <c r="S1328" s="1">
        <v>32.774213633923779</v>
      </c>
      <c r="T1328" s="1">
        <v>32.294964569465314</v>
      </c>
      <c r="U1328" s="1">
        <v>33.766266582438412</v>
      </c>
      <c r="V1328" s="1">
        <v>32.477382098171319</v>
      </c>
      <c r="W1328" s="1">
        <v>33.651240734772792</v>
      </c>
      <c r="X1328" s="1">
        <v>33.066094420600862</v>
      </c>
      <c r="Y1328" s="1">
        <v>32.229996774540375</v>
      </c>
    </row>
    <row r="1329" spans="1:25" x14ac:dyDescent="0.25">
      <c r="A1329" s="1" t="s">
        <v>168</v>
      </c>
      <c r="B1329" s="1" t="s">
        <v>12</v>
      </c>
      <c r="C1329" s="1"/>
      <c r="D1329" s="1" t="s">
        <v>13</v>
      </c>
      <c r="E1329" s="1"/>
      <c r="F1329" s="1"/>
      <c r="G1329" s="1"/>
      <c r="H1329" s="1"/>
      <c r="I1329" s="1"/>
      <c r="J1329" s="1"/>
      <c r="K1329" s="1"/>
      <c r="L1329" s="1"/>
      <c r="M1329" s="1"/>
      <c r="N1329" s="1">
        <v>38.049102287883457</v>
      </c>
      <c r="O1329" s="1">
        <v>38.493155929932037</v>
      </c>
      <c r="P1329" s="1">
        <v>36.249518021793804</v>
      </c>
      <c r="Q1329" s="1">
        <v>36.462194127243066</v>
      </c>
      <c r="R1329" s="1">
        <v>38.396513235875148</v>
      </c>
      <c r="S1329" s="1">
        <v>37.990348239402465</v>
      </c>
      <c r="T1329" s="1">
        <v>36.880097496953219</v>
      </c>
      <c r="U1329" s="1">
        <v>37.634889346832722</v>
      </c>
      <c r="V1329" s="1">
        <v>38.139418830595311</v>
      </c>
      <c r="W1329" s="1">
        <v>39.216047790957532</v>
      </c>
      <c r="X1329" s="1">
        <v>41.288532696734578</v>
      </c>
      <c r="Y1329" s="1">
        <v>41.662970883368978</v>
      </c>
    </row>
    <row r="1330" spans="1:25" x14ac:dyDescent="0.25">
      <c r="A1330" s="1" t="s">
        <v>168</v>
      </c>
      <c r="B1330" s="1" t="s">
        <v>14</v>
      </c>
      <c r="C1330" s="1"/>
      <c r="D1330" s="1" t="s">
        <v>15</v>
      </c>
      <c r="E1330" s="1"/>
      <c r="F1330" s="1"/>
      <c r="G1330" s="1"/>
      <c r="H1330" s="1"/>
      <c r="I1330" s="1"/>
      <c r="J1330" s="1"/>
      <c r="K1330" s="1"/>
      <c r="L1330" s="1"/>
      <c r="M1330" s="1"/>
      <c r="N1330" s="1">
        <v>90.248856058274342</v>
      </c>
      <c r="O1330" s="1">
        <v>99.382329855460895</v>
      </c>
      <c r="P1330" s="1">
        <v>93.223931265716686</v>
      </c>
      <c r="Q1330" s="1">
        <v>96.112153344208807</v>
      </c>
      <c r="R1330" s="1">
        <v>102.28250691426314</v>
      </c>
      <c r="S1330" s="1">
        <v>105.31162091376467</v>
      </c>
      <c r="T1330" s="1">
        <v>105.65294834536421</v>
      </c>
      <c r="U1330" s="1">
        <v>109.50004479885315</v>
      </c>
      <c r="V1330" s="1">
        <v>113.81256845080375</v>
      </c>
      <c r="W1330" s="1">
        <v>121.13827574351041</v>
      </c>
      <c r="X1330" s="1">
        <v>126.00736635689316</v>
      </c>
      <c r="Y1330" s="1">
        <v>127.49524592860668</v>
      </c>
    </row>
    <row r="1331" spans="1:25" x14ac:dyDescent="0.25">
      <c r="A1331" s="1" t="s">
        <v>168</v>
      </c>
      <c r="B1331" s="1" t="s">
        <v>16</v>
      </c>
      <c r="C1331" s="1"/>
      <c r="D1331" s="1" t="s">
        <v>17</v>
      </c>
      <c r="E1331" s="1"/>
      <c r="F1331" s="1"/>
      <c r="G1331" s="1"/>
      <c r="H1331" s="1"/>
      <c r="I1331" s="1"/>
      <c r="J1331" s="1"/>
      <c r="K1331" s="1"/>
      <c r="L1331" s="1"/>
      <c r="M1331" s="1"/>
      <c r="N1331" s="1">
        <v>59.102041653842214</v>
      </c>
      <c r="O1331" s="1">
        <v>65.224514214607055</v>
      </c>
      <c r="P1331" s="1">
        <v>52.326550712489521</v>
      </c>
      <c r="Q1331" s="1">
        <v>52.625652528548116</v>
      </c>
      <c r="R1331" s="1">
        <v>52.620979849861719</v>
      </c>
      <c r="S1331" s="1">
        <v>54.198030846832857</v>
      </c>
      <c r="T1331" s="1">
        <v>57.466954157682572</v>
      </c>
      <c r="U1331" s="1">
        <v>58.265065854314145</v>
      </c>
      <c r="V1331" s="1">
        <v>62.348012718600955</v>
      </c>
      <c r="W1331" s="1">
        <v>62.745676465532057</v>
      </c>
      <c r="X1331" s="1">
        <v>65.30410094637223</v>
      </c>
      <c r="Y1331" s="1">
        <v>65.241783188024343</v>
      </c>
    </row>
    <row r="1332" spans="1:25" x14ac:dyDescent="0.25">
      <c r="A1332" s="1" t="s">
        <v>168</v>
      </c>
      <c r="B1332" s="1" t="s">
        <v>18</v>
      </c>
      <c r="C1332" s="1"/>
      <c r="D1332" s="1" t="s">
        <v>19</v>
      </c>
      <c r="E1332" s="1"/>
      <c r="F1332" s="1"/>
      <c r="G1332" s="1"/>
      <c r="H1332" s="1"/>
      <c r="I1332" s="1"/>
      <c r="J1332" s="1"/>
      <c r="K1332" s="1"/>
      <c r="L1332" s="1"/>
      <c r="M1332" s="1"/>
      <c r="N1332" s="1">
        <v>54.978028035911166</v>
      </c>
      <c r="O1332" s="1">
        <v>56.320075937351689</v>
      </c>
      <c r="P1332" s="1">
        <v>46.55460773120209</v>
      </c>
      <c r="Q1332" s="1">
        <v>49.04323667584643</v>
      </c>
      <c r="R1332" s="1">
        <v>51.906959403479696</v>
      </c>
      <c r="S1332" s="1">
        <v>55.463725170954085</v>
      </c>
      <c r="T1332" s="1">
        <v>49.540379931807109</v>
      </c>
      <c r="U1332" s="1">
        <v>54.737823061630223</v>
      </c>
      <c r="V1332" s="1">
        <v>57.412798944416956</v>
      </c>
      <c r="W1332" s="1">
        <v>57.796007289595757</v>
      </c>
      <c r="X1332" s="1">
        <v>58.10523560209424</v>
      </c>
      <c r="Y1332" s="1">
        <v>63.892813602823225</v>
      </c>
    </row>
    <row r="1333" spans="1:25" x14ac:dyDescent="0.25">
      <c r="A1333" s="1" t="s">
        <v>168</v>
      </c>
      <c r="B1333" s="1" t="s">
        <v>20</v>
      </c>
      <c r="C1333" s="1"/>
      <c r="D1333" s="1" t="s">
        <v>21</v>
      </c>
      <c r="E1333" s="1"/>
      <c r="F1333" s="1"/>
      <c r="G1333" s="1">
        <v>534.29999999999995</v>
      </c>
      <c r="H1333" s="1">
        <v>546.4</v>
      </c>
      <c r="I1333" s="1">
        <v>553.4</v>
      </c>
      <c r="J1333" s="1">
        <v>548.80000000000007</v>
      </c>
      <c r="K1333" s="1">
        <v>558.5</v>
      </c>
      <c r="L1333" s="1">
        <v>575.1</v>
      </c>
      <c r="M1333" s="1">
        <v>591.5</v>
      </c>
      <c r="N1333" s="1">
        <v>561.17802803591121</v>
      </c>
      <c r="O1333" s="1">
        <v>578.42007593735173</v>
      </c>
      <c r="P1333" s="1">
        <v>556.85460773120201</v>
      </c>
      <c r="Q1333" s="1">
        <v>566.34323667584636</v>
      </c>
      <c r="R1333" s="1">
        <v>584.00695940347975</v>
      </c>
      <c r="S1333" s="1">
        <v>589.96372517095404</v>
      </c>
      <c r="T1333" s="1">
        <v>600.74037993180718</v>
      </c>
      <c r="U1333" s="1">
        <v>621.23782306163025</v>
      </c>
      <c r="V1333" s="1">
        <v>635.91279894441698</v>
      </c>
      <c r="W1333" s="1">
        <v>642.09600728959572</v>
      </c>
      <c r="X1333" s="1">
        <v>657.30523560209429</v>
      </c>
      <c r="Y1333" s="1">
        <v>654.0928136028233</v>
      </c>
    </row>
    <row r="1334" spans="1:25" x14ac:dyDescent="0.25">
      <c r="A1334" s="1" t="s">
        <v>169</v>
      </c>
      <c r="B1334" s="1" t="s">
        <v>4</v>
      </c>
      <c r="C1334" s="1"/>
      <c r="D1334" s="1" t="s">
        <v>5</v>
      </c>
      <c r="E1334" s="1"/>
      <c r="F1334" s="1"/>
      <c r="G1334" s="1"/>
      <c r="H1334" s="1"/>
      <c r="I1334" s="1"/>
      <c r="J1334" s="1"/>
      <c r="K1334" s="1"/>
      <c r="L1334" s="1"/>
      <c r="M1334" s="1"/>
      <c r="N1334" s="1">
        <v>42.7</v>
      </c>
      <c r="O1334" s="1">
        <v>34.6</v>
      </c>
      <c r="P1334" s="1">
        <v>37.700000000000003</v>
      </c>
      <c r="Q1334" s="1">
        <v>38.5</v>
      </c>
      <c r="R1334" s="1">
        <v>37.299999999999997</v>
      </c>
      <c r="S1334" s="1">
        <v>38.6</v>
      </c>
      <c r="T1334" s="1">
        <v>37.5</v>
      </c>
      <c r="U1334" s="1">
        <v>36.9</v>
      </c>
      <c r="V1334" s="1">
        <v>40.1</v>
      </c>
      <c r="W1334" s="1">
        <v>38.799999999999997</v>
      </c>
      <c r="X1334" s="1">
        <v>35.5</v>
      </c>
      <c r="Y1334" s="1">
        <v>30.8</v>
      </c>
    </row>
    <row r="1335" spans="1:25" x14ac:dyDescent="0.25">
      <c r="A1335" s="1" t="s">
        <v>169</v>
      </c>
      <c r="B1335" s="1" t="s">
        <v>6</v>
      </c>
      <c r="C1335" s="1"/>
      <c r="D1335" s="1" t="s">
        <v>7</v>
      </c>
      <c r="E1335" s="1"/>
      <c r="F1335" s="1"/>
      <c r="G1335" s="1"/>
      <c r="H1335" s="1"/>
      <c r="I1335" s="1"/>
      <c r="J1335" s="1"/>
      <c r="K1335" s="1"/>
      <c r="L1335" s="1"/>
      <c r="M1335" s="1"/>
      <c r="N1335" s="1">
        <v>114.77514245014245</v>
      </c>
      <c r="O1335" s="1">
        <v>114.19143656064313</v>
      </c>
      <c r="P1335" s="1">
        <v>125.29241349666883</v>
      </c>
      <c r="Q1335" s="1">
        <v>127.67581302938412</v>
      </c>
      <c r="R1335" s="1">
        <v>127.78826675055049</v>
      </c>
      <c r="S1335" s="1">
        <v>123.21794954374664</v>
      </c>
      <c r="T1335" s="1">
        <v>123.65385441271205</v>
      </c>
      <c r="U1335" s="1">
        <v>120.64834702042536</v>
      </c>
      <c r="V1335" s="1">
        <v>121.86388621537805</v>
      </c>
      <c r="W1335" s="1">
        <v>120.36953485873883</v>
      </c>
      <c r="X1335" s="1">
        <v>117.80343347639486</v>
      </c>
      <c r="Y1335" s="1">
        <v>123.02741640683799</v>
      </c>
    </row>
    <row r="1336" spans="1:25" x14ac:dyDescent="0.25">
      <c r="A1336" s="1" t="s">
        <v>169</v>
      </c>
      <c r="B1336" s="1" t="s">
        <v>8</v>
      </c>
      <c r="C1336" s="1"/>
      <c r="D1336" s="1" t="s">
        <v>9</v>
      </c>
      <c r="E1336" s="1"/>
      <c r="F1336" s="1"/>
      <c r="G1336" s="1"/>
      <c r="H1336" s="1"/>
      <c r="I1336" s="1"/>
      <c r="J1336" s="1"/>
      <c r="K1336" s="1"/>
      <c r="L1336" s="1"/>
      <c r="M1336" s="1"/>
      <c r="N1336" s="1">
        <v>182.66274928774928</v>
      </c>
      <c r="O1336" s="1">
        <v>183.18210415938486</v>
      </c>
      <c r="P1336" s="1">
        <v>175.58788953363418</v>
      </c>
      <c r="Q1336" s="1">
        <v>187.93677716197843</v>
      </c>
      <c r="R1336" s="1">
        <v>190.2296319597358</v>
      </c>
      <c r="S1336" s="1">
        <v>193.35331186258722</v>
      </c>
      <c r="T1336" s="1">
        <v>199.22651921838096</v>
      </c>
      <c r="U1336" s="1">
        <v>201.56985681196042</v>
      </c>
      <c r="V1336" s="1">
        <v>201.82202972944071</v>
      </c>
      <c r="W1336" s="1">
        <v>212.82260178322059</v>
      </c>
      <c r="X1336" s="1">
        <v>217.36523605150217</v>
      </c>
      <c r="Y1336" s="1">
        <v>210.1050209654876</v>
      </c>
    </row>
    <row r="1337" spans="1:25" x14ac:dyDescent="0.25">
      <c r="A1337" s="1" t="s">
        <v>169</v>
      </c>
      <c r="B1337" s="1" t="s">
        <v>10</v>
      </c>
      <c r="C1337" s="1"/>
      <c r="D1337" s="1" t="s">
        <v>11</v>
      </c>
      <c r="E1337" s="1"/>
      <c r="F1337" s="1"/>
      <c r="G1337" s="1"/>
      <c r="H1337" s="1"/>
      <c r="I1337" s="1"/>
      <c r="J1337" s="1"/>
      <c r="K1337" s="1"/>
      <c r="L1337" s="1"/>
      <c r="M1337" s="1"/>
      <c r="N1337" s="1">
        <v>31.662108262108269</v>
      </c>
      <c r="O1337" s="1">
        <v>32.22645927997204</v>
      </c>
      <c r="P1337" s="1">
        <v>40.31969696969697</v>
      </c>
      <c r="Q1337" s="1">
        <v>40.187409808637462</v>
      </c>
      <c r="R1337" s="1">
        <v>38.582101289713741</v>
      </c>
      <c r="S1337" s="1">
        <v>40.528738593666134</v>
      </c>
      <c r="T1337" s="1">
        <v>40.619626368907021</v>
      </c>
      <c r="U1337" s="1">
        <v>40.981796167614242</v>
      </c>
      <c r="V1337" s="1">
        <v>39.71408405518126</v>
      </c>
      <c r="W1337" s="1">
        <v>42.007863358040595</v>
      </c>
      <c r="X1337" s="1">
        <v>40.931330472103006</v>
      </c>
      <c r="Y1337" s="1">
        <v>41.167562627674442</v>
      </c>
    </row>
    <row r="1338" spans="1:25" x14ac:dyDescent="0.25">
      <c r="A1338" s="1" t="s">
        <v>169</v>
      </c>
      <c r="B1338" s="1" t="s">
        <v>12</v>
      </c>
      <c r="C1338" s="1"/>
      <c r="D1338" s="1" t="s">
        <v>13</v>
      </c>
      <c r="E1338" s="1"/>
      <c r="F1338" s="1"/>
      <c r="G1338" s="1"/>
      <c r="H1338" s="1"/>
      <c r="I1338" s="1"/>
      <c r="J1338" s="1"/>
      <c r="K1338" s="1"/>
      <c r="L1338" s="1"/>
      <c r="M1338" s="1"/>
      <c r="N1338" s="1">
        <v>48.769447009336204</v>
      </c>
      <c r="O1338" s="1">
        <v>47.363070738010911</v>
      </c>
      <c r="P1338" s="1">
        <v>47.475303855825651</v>
      </c>
      <c r="Q1338" s="1">
        <v>47.310287520391526</v>
      </c>
      <c r="R1338" s="1">
        <v>49.520179770841558</v>
      </c>
      <c r="S1338" s="1">
        <v>47.511979823455235</v>
      </c>
      <c r="T1338" s="1">
        <v>48.073207087278519</v>
      </c>
      <c r="U1338" s="1">
        <v>51.523519397903414</v>
      </c>
      <c r="V1338" s="1">
        <v>49.155891185302956</v>
      </c>
      <c r="W1338" s="1">
        <v>48.708053979714627</v>
      </c>
      <c r="X1338" s="1">
        <v>48.601892744479485</v>
      </c>
      <c r="Y1338" s="1">
        <v>50.479026155617703</v>
      </c>
    </row>
    <row r="1339" spans="1:25" x14ac:dyDescent="0.25">
      <c r="A1339" s="1" t="s">
        <v>169</v>
      </c>
      <c r="B1339" s="1" t="s">
        <v>14</v>
      </c>
      <c r="C1339" s="1"/>
      <c r="D1339" s="1" t="s">
        <v>15</v>
      </c>
      <c r="E1339" s="1"/>
      <c r="F1339" s="1"/>
      <c r="G1339" s="1"/>
      <c r="H1339" s="1"/>
      <c r="I1339" s="1"/>
      <c r="J1339" s="1"/>
      <c r="K1339" s="1"/>
      <c r="L1339" s="1"/>
      <c r="M1339" s="1"/>
      <c r="N1339" s="1">
        <v>115.67649533189699</v>
      </c>
      <c r="O1339" s="1">
        <v>122.28283717813726</v>
      </c>
      <c r="P1339" s="1">
        <v>122.09360854987426</v>
      </c>
      <c r="Q1339" s="1">
        <v>124.70707585644372</v>
      </c>
      <c r="R1339" s="1">
        <v>131.91427301461871</v>
      </c>
      <c r="S1339" s="1">
        <v>131.70617906683481</v>
      </c>
      <c r="T1339" s="1">
        <v>137.71861816818225</v>
      </c>
      <c r="U1339" s="1">
        <v>149.9095063166383</v>
      </c>
      <c r="V1339" s="1">
        <v>146.68703409291643</v>
      </c>
      <c r="W1339" s="1">
        <v>150.45905965274198</v>
      </c>
      <c r="X1339" s="1">
        <v>148.32681388012617</v>
      </c>
      <c r="Y1339" s="1">
        <v>154.47376213192959</v>
      </c>
    </row>
    <row r="1340" spans="1:25" x14ac:dyDescent="0.25">
      <c r="A1340" s="1" t="s">
        <v>169</v>
      </c>
      <c r="B1340" s="1" t="s">
        <v>16</v>
      </c>
      <c r="C1340" s="1"/>
      <c r="D1340" s="1" t="s">
        <v>17</v>
      </c>
      <c r="E1340" s="1"/>
      <c r="F1340" s="1"/>
      <c r="G1340" s="1"/>
      <c r="H1340" s="1"/>
      <c r="I1340" s="1"/>
      <c r="J1340" s="1"/>
      <c r="K1340" s="1"/>
      <c r="L1340" s="1"/>
      <c r="M1340" s="1"/>
      <c r="N1340" s="1">
        <v>75.754057658766797</v>
      </c>
      <c r="O1340" s="1">
        <v>80.254092083851816</v>
      </c>
      <c r="P1340" s="1">
        <v>68.531087594300075</v>
      </c>
      <c r="Q1340" s="1">
        <v>68.282636623164763</v>
      </c>
      <c r="R1340" s="1">
        <v>67.865547214539717</v>
      </c>
      <c r="S1340" s="1">
        <v>67.781841109709958</v>
      </c>
      <c r="T1340" s="1">
        <v>74.908174744539224</v>
      </c>
      <c r="U1340" s="1">
        <v>79.766974285458303</v>
      </c>
      <c r="V1340" s="1">
        <v>80.357074721780606</v>
      </c>
      <c r="W1340" s="1">
        <v>77.932886367543404</v>
      </c>
      <c r="X1340" s="1">
        <v>76.871293375394316</v>
      </c>
      <c r="Y1340" s="1">
        <v>79.047211712452707</v>
      </c>
    </row>
    <row r="1341" spans="1:25" x14ac:dyDescent="0.25">
      <c r="A1341" s="1" t="s">
        <v>169</v>
      </c>
      <c r="B1341" s="1" t="s">
        <v>18</v>
      </c>
      <c r="C1341" s="1"/>
      <c r="D1341" s="1" t="s">
        <v>19</v>
      </c>
      <c r="E1341" s="1"/>
      <c r="F1341" s="1"/>
      <c r="G1341" s="1"/>
      <c r="H1341" s="1"/>
      <c r="I1341" s="1"/>
      <c r="J1341" s="1"/>
      <c r="K1341" s="1"/>
      <c r="L1341" s="1"/>
      <c r="M1341" s="1"/>
      <c r="N1341" s="1">
        <v>56.791541975114193</v>
      </c>
      <c r="O1341" s="1">
        <v>65.319838633127674</v>
      </c>
      <c r="P1341" s="1">
        <v>53.966938509215467</v>
      </c>
      <c r="Q1341" s="1">
        <v>52.00686862141584</v>
      </c>
      <c r="R1341" s="1">
        <v>56.094681027340513</v>
      </c>
      <c r="S1341" s="1">
        <v>60.380429827417778</v>
      </c>
      <c r="T1341" s="1">
        <v>59.580678681604162</v>
      </c>
      <c r="U1341" s="1">
        <v>59.623707753479124</v>
      </c>
      <c r="V1341" s="1">
        <v>64.136219693221179</v>
      </c>
      <c r="W1341" s="1">
        <v>67.313336646785956</v>
      </c>
      <c r="X1341" s="1">
        <v>72.730890052356017</v>
      </c>
      <c r="Y1341" s="1">
        <v>67.631616939364775</v>
      </c>
    </row>
    <row r="1342" spans="1:25" x14ac:dyDescent="0.25">
      <c r="A1342" s="1" t="s">
        <v>169</v>
      </c>
      <c r="B1342" s="1" t="s">
        <v>20</v>
      </c>
      <c r="C1342" s="1"/>
      <c r="D1342" s="1" t="s">
        <v>21</v>
      </c>
      <c r="E1342" s="1"/>
      <c r="F1342" s="1"/>
      <c r="G1342" s="1">
        <v>652.29999999999995</v>
      </c>
      <c r="H1342" s="1">
        <v>651</v>
      </c>
      <c r="I1342" s="1">
        <v>664.69999999999993</v>
      </c>
      <c r="J1342" s="1">
        <v>669.5</v>
      </c>
      <c r="K1342" s="1">
        <v>667.8</v>
      </c>
      <c r="L1342" s="1">
        <v>673.7</v>
      </c>
      <c r="M1342" s="1">
        <v>671.80000000000007</v>
      </c>
      <c r="N1342" s="1">
        <v>668.79154197511423</v>
      </c>
      <c r="O1342" s="1">
        <v>679.41983863312771</v>
      </c>
      <c r="P1342" s="1">
        <v>670.96693850921542</v>
      </c>
      <c r="Q1342" s="1">
        <v>686.60686862141586</v>
      </c>
      <c r="R1342" s="1">
        <v>699.2946810273404</v>
      </c>
      <c r="S1342" s="1">
        <v>703.08042982741779</v>
      </c>
      <c r="T1342" s="1">
        <v>721.28067868160417</v>
      </c>
      <c r="U1342" s="1">
        <v>740.92370775347922</v>
      </c>
      <c r="V1342" s="1">
        <v>743.8362196932211</v>
      </c>
      <c r="W1342" s="1">
        <v>758.41333664678609</v>
      </c>
      <c r="X1342" s="1">
        <v>758.13089005235599</v>
      </c>
      <c r="Y1342" s="1">
        <v>756.73161693936481</v>
      </c>
    </row>
    <row r="1343" spans="1:25" x14ac:dyDescent="0.25">
      <c r="A1343" s="1" t="s">
        <v>170</v>
      </c>
      <c r="B1343" s="1" t="s">
        <v>4</v>
      </c>
      <c r="C1343" s="1"/>
      <c r="D1343" s="1" t="s">
        <v>5</v>
      </c>
      <c r="E1343" s="1"/>
      <c r="F1343" s="1"/>
      <c r="G1343" s="1"/>
      <c r="H1343" s="1"/>
      <c r="I1343" s="1"/>
      <c r="J1343" s="1"/>
      <c r="K1343" s="1"/>
      <c r="L1343" s="1"/>
      <c r="M1343" s="1"/>
      <c r="N1343" s="1">
        <v>10.4</v>
      </c>
      <c r="O1343" s="1">
        <v>11.1</v>
      </c>
      <c r="P1343" s="1">
        <v>9.8000000000000007</v>
      </c>
      <c r="Q1343" s="1">
        <v>10.6</v>
      </c>
      <c r="R1343" s="1">
        <v>12</v>
      </c>
      <c r="S1343" s="1">
        <v>12.4</v>
      </c>
      <c r="T1343" s="1">
        <v>11.1</v>
      </c>
      <c r="U1343" s="1">
        <v>11.2</v>
      </c>
      <c r="V1343" s="1">
        <v>11.9</v>
      </c>
      <c r="W1343" s="1">
        <v>11.2</v>
      </c>
      <c r="X1343" s="1">
        <v>12.6</v>
      </c>
      <c r="Y1343" s="1">
        <v>10.4</v>
      </c>
    </row>
    <row r="1344" spans="1:25" x14ac:dyDescent="0.25">
      <c r="A1344" s="1" t="s">
        <v>170</v>
      </c>
      <c r="B1344" s="1" t="s">
        <v>6</v>
      </c>
      <c r="C1344" s="1"/>
      <c r="D1344" s="1" t="s">
        <v>7</v>
      </c>
      <c r="E1344" s="1"/>
      <c r="F1344" s="1"/>
      <c r="G1344" s="1"/>
      <c r="H1344" s="1"/>
      <c r="I1344" s="1"/>
      <c r="J1344" s="1"/>
      <c r="K1344" s="1"/>
      <c r="L1344" s="1"/>
      <c r="M1344" s="1"/>
      <c r="N1344" s="1">
        <v>67.170251661918329</v>
      </c>
      <c r="O1344" s="1">
        <v>70.209355703134094</v>
      </c>
      <c r="P1344" s="1">
        <v>78.407221147646695</v>
      </c>
      <c r="Q1344" s="1">
        <v>82.367520652514926</v>
      </c>
      <c r="R1344" s="1">
        <v>81.123665722973669</v>
      </c>
      <c r="S1344" s="1">
        <v>75.70645195920558</v>
      </c>
      <c r="T1344" s="1">
        <v>71.771956194975303</v>
      </c>
      <c r="U1344" s="1">
        <v>72.897873236470843</v>
      </c>
      <c r="V1344" s="1">
        <v>77.81092931237302</v>
      </c>
      <c r="W1344" s="1">
        <v>71.308411214953253</v>
      </c>
      <c r="X1344" s="1">
        <v>69.873605150214601</v>
      </c>
      <c r="Y1344" s="1">
        <v>75.511364369422637</v>
      </c>
    </row>
    <row r="1345" spans="1:25" x14ac:dyDescent="0.25">
      <c r="A1345" s="1" t="s">
        <v>170</v>
      </c>
      <c r="B1345" s="1" t="s">
        <v>8</v>
      </c>
      <c r="C1345" s="1"/>
      <c r="D1345" s="1" t="s">
        <v>9</v>
      </c>
      <c r="E1345" s="1"/>
      <c r="F1345" s="1"/>
      <c r="G1345" s="1"/>
      <c r="H1345" s="1"/>
      <c r="I1345" s="1"/>
      <c r="J1345" s="1"/>
      <c r="K1345" s="1"/>
      <c r="L1345" s="1"/>
      <c r="M1345" s="1"/>
      <c r="N1345" s="1">
        <v>138.5000237416904</v>
      </c>
      <c r="O1345" s="1">
        <v>139.87655831294421</v>
      </c>
      <c r="P1345" s="1">
        <v>138.46096067053512</v>
      </c>
      <c r="Q1345" s="1">
        <v>139.90636829446825</v>
      </c>
      <c r="R1345" s="1">
        <v>149.38330711963931</v>
      </c>
      <c r="S1345" s="1">
        <v>147.39224906065485</v>
      </c>
      <c r="T1345" s="1">
        <v>145.45134206570754</v>
      </c>
      <c r="U1345" s="1">
        <v>152.04019793640765</v>
      </c>
      <c r="V1345" s="1">
        <v>160.93135493530102</v>
      </c>
      <c r="W1345" s="1">
        <v>157.50560747663553</v>
      </c>
      <c r="X1345" s="1">
        <v>160.64849785407722</v>
      </c>
      <c r="Y1345" s="1">
        <v>167.92094398451781</v>
      </c>
    </row>
    <row r="1346" spans="1:25" x14ac:dyDescent="0.25">
      <c r="A1346" s="1" t="s">
        <v>170</v>
      </c>
      <c r="B1346" s="1" t="s">
        <v>10</v>
      </c>
      <c r="C1346" s="1"/>
      <c r="D1346" s="1" t="s">
        <v>11</v>
      </c>
      <c r="E1346" s="1"/>
      <c r="F1346" s="1"/>
      <c r="G1346" s="1"/>
      <c r="H1346" s="1"/>
      <c r="I1346" s="1"/>
      <c r="J1346" s="1"/>
      <c r="K1346" s="1"/>
      <c r="L1346" s="1"/>
      <c r="M1346" s="1"/>
      <c r="N1346" s="1">
        <v>18.529724596391269</v>
      </c>
      <c r="O1346" s="1">
        <v>19.814085983921704</v>
      </c>
      <c r="P1346" s="1">
        <v>25.231818181818184</v>
      </c>
      <c r="Q1346" s="1">
        <v>25.926111053016843</v>
      </c>
      <c r="R1346" s="1">
        <v>24.493027157387015</v>
      </c>
      <c r="S1346" s="1">
        <v>24.901298980139561</v>
      </c>
      <c r="T1346" s="1">
        <v>23.576701739317155</v>
      </c>
      <c r="U1346" s="1">
        <v>24.761928827121501</v>
      </c>
      <c r="V1346" s="1">
        <v>25.357715752325955</v>
      </c>
      <c r="W1346" s="1">
        <v>24.88598130841121</v>
      </c>
      <c r="X1346" s="1">
        <v>24.277896995708154</v>
      </c>
      <c r="Y1346" s="1">
        <v>25.267691646059561</v>
      </c>
    </row>
    <row r="1347" spans="1:25" x14ac:dyDescent="0.25">
      <c r="A1347" s="1" t="s">
        <v>170</v>
      </c>
      <c r="B1347" s="1" t="s">
        <v>12</v>
      </c>
      <c r="C1347" s="1"/>
      <c r="D1347" s="1" t="s">
        <v>13</v>
      </c>
      <c r="E1347" s="1"/>
      <c r="F1347" s="1"/>
      <c r="G1347" s="1"/>
      <c r="H1347" s="1"/>
      <c r="I1347" s="1"/>
      <c r="J1347" s="1"/>
      <c r="K1347" s="1"/>
      <c r="L1347" s="1"/>
      <c r="M1347" s="1"/>
      <c r="N1347" s="1">
        <v>26.21205499127937</v>
      </c>
      <c r="O1347" s="1">
        <v>26.818225327845312</v>
      </c>
      <c r="P1347" s="1">
        <v>25.023732187761947</v>
      </c>
      <c r="Q1347" s="1">
        <v>25.102212479608486</v>
      </c>
      <c r="R1347" s="1">
        <v>25.326205057289606</v>
      </c>
      <c r="S1347" s="1">
        <v>26.179677951304683</v>
      </c>
      <c r="T1347" s="1">
        <v>25.723868004124871</v>
      </c>
      <c r="U1347" s="1">
        <v>27.190932712122571</v>
      </c>
      <c r="V1347" s="1">
        <v>26.749205087440387</v>
      </c>
      <c r="W1347" s="1">
        <v>27.280728898057415</v>
      </c>
      <c r="X1347" s="1">
        <v>27.868872026600727</v>
      </c>
      <c r="Y1347" s="1">
        <v>28.829922684652079</v>
      </c>
    </row>
    <row r="1348" spans="1:25" x14ac:dyDescent="0.25">
      <c r="A1348" s="1" t="s">
        <v>170</v>
      </c>
      <c r="B1348" s="1" t="s">
        <v>14</v>
      </c>
      <c r="C1348" s="1"/>
      <c r="D1348" s="1" t="s">
        <v>15</v>
      </c>
      <c r="E1348" s="1"/>
      <c r="F1348" s="1"/>
      <c r="G1348" s="1"/>
      <c r="H1348" s="1"/>
      <c r="I1348" s="1"/>
      <c r="J1348" s="1"/>
      <c r="K1348" s="1"/>
      <c r="L1348" s="1"/>
      <c r="M1348" s="1"/>
      <c r="N1348" s="1">
        <v>62.17250436031599</v>
      </c>
      <c r="O1348" s="1">
        <v>69.2397817555279</v>
      </c>
      <c r="P1348" s="1">
        <v>64.354253981559097</v>
      </c>
      <c r="Q1348" s="1">
        <v>66.167924143556277</v>
      </c>
      <c r="R1348" s="1">
        <v>67.465181746345309</v>
      </c>
      <c r="S1348" s="1">
        <v>72.571704336017063</v>
      </c>
      <c r="T1348" s="1">
        <v>73.692931470891537</v>
      </c>
      <c r="U1348" s="1">
        <v>79.112982707642686</v>
      </c>
      <c r="V1348" s="1">
        <v>79.822813990461057</v>
      </c>
      <c r="W1348" s="1">
        <v>84.270104865050712</v>
      </c>
      <c r="X1348" s="1">
        <v>85.052263620086961</v>
      </c>
      <c r="Y1348" s="1">
        <v>88.224099358447106</v>
      </c>
    </row>
    <row r="1349" spans="1:25" x14ac:dyDescent="0.25">
      <c r="A1349" s="1" t="s">
        <v>170</v>
      </c>
      <c r="B1349" s="1" t="s">
        <v>16</v>
      </c>
      <c r="C1349" s="1"/>
      <c r="D1349" s="1" t="s">
        <v>17</v>
      </c>
      <c r="E1349" s="1"/>
      <c r="F1349" s="1"/>
      <c r="G1349" s="1"/>
      <c r="H1349" s="1"/>
      <c r="I1349" s="1"/>
      <c r="J1349" s="1"/>
      <c r="K1349" s="1"/>
      <c r="L1349" s="1"/>
      <c r="M1349" s="1"/>
      <c r="N1349" s="1">
        <v>40.715440648404638</v>
      </c>
      <c r="O1349" s="1">
        <v>45.441992916626774</v>
      </c>
      <c r="P1349" s="1">
        <v>36.122013830678959</v>
      </c>
      <c r="Q1349" s="1">
        <v>36.229863376835233</v>
      </c>
      <c r="R1349" s="1">
        <v>34.708613196365071</v>
      </c>
      <c r="S1349" s="1">
        <v>37.348617712678234</v>
      </c>
      <c r="T1349" s="1">
        <v>40.083200524983596</v>
      </c>
      <c r="U1349" s="1">
        <v>42.096084580234759</v>
      </c>
      <c r="V1349" s="1">
        <v>43.727980922098574</v>
      </c>
      <c r="W1349" s="1">
        <v>43.649166236891865</v>
      </c>
      <c r="X1349" s="1">
        <v>44.078864353312298</v>
      </c>
      <c r="Y1349" s="1">
        <v>45.145977956900801</v>
      </c>
    </row>
    <row r="1350" spans="1:25" x14ac:dyDescent="0.25">
      <c r="A1350" s="1" t="s">
        <v>170</v>
      </c>
      <c r="B1350" s="1" t="s">
        <v>18</v>
      </c>
      <c r="C1350" s="1"/>
      <c r="D1350" s="1" t="s">
        <v>19</v>
      </c>
      <c r="E1350" s="1"/>
      <c r="F1350" s="1"/>
      <c r="G1350" s="1"/>
      <c r="H1350" s="1"/>
      <c r="I1350" s="1"/>
      <c r="J1350" s="1"/>
      <c r="K1350" s="1"/>
      <c r="L1350" s="1"/>
      <c r="M1350" s="1"/>
      <c r="N1350" s="1">
        <v>34.059788943140653</v>
      </c>
      <c r="O1350" s="1">
        <v>31.62520170859041</v>
      </c>
      <c r="P1350" s="1">
        <v>34.683575273201761</v>
      </c>
      <c r="Q1350" s="1">
        <v>38.285193584966791</v>
      </c>
      <c r="R1350" s="1">
        <v>33.388185584092795</v>
      </c>
      <c r="S1350" s="1">
        <v>35.557147508954742</v>
      </c>
      <c r="T1350" s="1">
        <v>34.855690858905668</v>
      </c>
      <c r="U1350" s="1">
        <v>37.228578528827036</v>
      </c>
      <c r="V1350" s="1">
        <v>38.485287811314535</v>
      </c>
      <c r="W1350" s="1">
        <v>42.266832339297551</v>
      </c>
      <c r="X1350" s="1">
        <v>40.125392670157069</v>
      </c>
      <c r="Y1350" s="1">
        <v>36.196326596085981</v>
      </c>
    </row>
    <row r="1351" spans="1:25" x14ac:dyDescent="0.25">
      <c r="A1351" s="1" t="s">
        <v>170</v>
      </c>
      <c r="B1351" s="1" t="s">
        <v>20</v>
      </c>
      <c r="C1351" s="1"/>
      <c r="D1351" s="1" t="s">
        <v>21</v>
      </c>
      <c r="E1351" s="1"/>
      <c r="F1351" s="1"/>
      <c r="G1351" s="1">
        <v>382.9</v>
      </c>
      <c r="H1351" s="1">
        <v>385.4</v>
      </c>
      <c r="I1351" s="1">
        <v>390.7</v>
      </c>
      <c r="J1351" s="1">
        <v>395.5</v>
      </c>
      <c r="K1351" s="1">
        <v>397.6</v>
      </c>
      <c r="L1351" s="1">
        <v>397.90000000000003</v>
      </c>
      <c r="M1351" s="1">
        <v>420.4</v>
      </c>
      <c r="N1351" s="1">
        <v>397.75978894314062</v>
      </c>
      <c r="O1351" s="1">
        <v>414.1252017085904</v>
      </c>
      <c r="P1351" s="1">
        <v>412.08357527320175</v>
      </c>
      <c r="Q1351" s="1">
        <v>424.58519358496682</v>
      </c>
      <c r="R1351" s="1">
        <v>427.88818558409281</v>
      </c>
      <c r="S1351" s="1">
        <v>432.05714750895476</v>
      </c>
      <c r="T1351" s="1">
        <v>426.25569085890567</v>
      </c>
      <c r="U1351" s="1">
        <v>446.52857852882698</v>
      </c>
      <c r="V1351" s="1">
        <v>464.78528781131456</v>
      </c>
      <c r="W1351" s="1">
        <v>462.3668323392975</v>
      </c>
      <c r="X1351" s="1">
        <v>464.52539267015703</v>
      </c>
      <c r="Y1351" s="1">
        <v>477.49632659608608</v>
      </c>
    </row>
    <row r="1352" spans="1:25" x14ac:dyDescent="0.25">
      <c r="A1352" s="1" t="s">
        <v>171</v>
      </c>
      <c r="B1352" s="1" t="s">
        <v>4</v>
      </c>
      <c r="C1352" s="1"/>
      <c r="D1352" s="1" t="s">
        <v>5</v>
      </c>
      <c r="E1352" s="1"/>
      <c r="F1352" s="1"/>
      <c r="G1352" s="1"/>
      <c r="H1352" s="1"/>
      <c r="I1352" s="1"/>
      <c r="J1352" s="1"/>
      <c r="K1352" s="1"/>
      <c r="L1352" s="1"/>
      <c r="M1352" s="1"/>
      <c r="N1352" s="1">
        <v>13.9</v>
      </c>
      <c r="O1352" s="1">
        <v>9.8000000000000007</v>
      </c>
      <c r="P1352" s="1">
        <v>14.2</v>
      </c>
      <c r="Q1352" s="1">
        <v>14.6</v>
      </c>
      <c r="R1352" s="1">
        <v>15.2</v>
      </c>
      <c r="S1352" s="1">
        <v>16</v>
      </c>
      <c r="T1352" s="1">
        <v>15.5</v>
      </c>
      <c r="U1352" s="1">
        <v>14.1</v>
      </c>
      <c r="V1352" s="1">
        <v>11.8</v>
      </c>
      <c r="W1352" s="1">
        <v>9.8000000000000007</v>
      </c>
      <c r="X1352" s="1">
        <v>10.8</v>
      </c>
      <c r="Y1352" s="1">
        <v>11.6</v>
      </c>
    </row>
    <row r="1353" spans="1:25" x14ac:dyDescent="0.25">
      <c r="A1353" s="1" t="s">
        <v>171</v>
      </c>
      <c r="B1353" s="1" t="s">
        <v>6</v>
      </c>
      <c r="C1353" s="1"/>
      <c r="D1353" s="1" t="s">
        <v>7</v>
      </c>
      <c r="E1353" s="1"/>
      <c r="F1353" s="1"/>
      <c r="G1353" s="1"/>
      <c r="H1353" s="1"/>
      <c r="I1353" s="1"/>
      <c r="J1353" s="1"/>
      <c r="K1353" s="1"/>
      <c r="L1353" s="1"/>
      <c r="M1353" s="1"/>
      <c r="N1353" s="1">
        <v>94.711301044634382</v>
      </c>
      <c r="O1353" s="1">
        <v>98.866235581964332</v>
      </c>
      <c r="P1353" s="1">
        <v>101.78860949924783</v>
      </c>
      <c r="Q1353" s="1">
        <v>109.20775907142112</v>
      </c>
      <c r="R1353" s="1">
        <v>108.74023277760301</v>
      </c>
      <c r="S1353" s="1">
        <v>100.84195383789586</v>
      </c>
      <c r="T1353" s="1">
        <v>99.390380073008373</v>
      </c>
      <c r="U1353" s="1">
        <v>103.48894504106129</v>
      </c>
      <c r="V1353" s="1">
        <v>102.1118810822372</v>
      </c>
      <c r="W1353" s="1">
        <v>101.81061338489631</v>
      </c>
      <c r="X1353" s="1">
        <v>101.46109442060086</v>
      </c>
      <c r="Y1353" s="1">
        <v>98.421933125470389</v>
      </c>
    </row>
    <row r="1354" spans="1:25" x14ac:dyDescent="0.25">
      <c r="A1354" s="1" t="s">
        <v>171</v>
      </c>
      <c r="B1354" s="1" t="s">
        <v>8</v>
      </c>
      <c r="C1354" s="1"/>
      <c r="D1354" s="1" t="s">
        <v>9</v>
      </c>
      <c r="E1354" s="1"/>
      <c r="F1354" s="1"/>
      <c r="G1354" s="1"/>
      <c r="H1354" s="1"/>
      <c r="I1354" s="1"/>
      <c r="J1354" s="1"/>
      <c r="K1354" s="1"/>
      <c r="L1354" s="1"/>
      <c r="M1354" s="1"/>
      <c r="N1354" s="1">
        <v>220.76144349477684</v>
      </c>
      <c r="O1354" s="1">
        <v>226.63229639986019</v>
      </c>
      <c r="P1354" s="1">
        <v>228.85532989469158</v>
      </c>
      <c r="Q1354" s="1">
        <v>235.71786050402588</v>
      </c>
      <c r="R1354" s="1">
        <v>254.32868826675056</v>
      </c>
      <c r="S1354" s="1">
        <v>259.68920021470751</v>
      </c>
      <c r="T1354" s="1">
        <v>271.76041442989049</v>
      </c>
      <c r="U1354" s="1">
        <v>274.15795957043588</v>
      </c>
      <c r="V1354" s="1">
        <v>284.21099347663352</v>
      </c>
      <c r="W1354" s="1">
        <v>281.95841658609953</v>
      </c>
      <c r="X1354" s="1">
        <v>296.88579399141628</v>
      </c>
      <c r="Y1354" s="1">
        <v>312.24401677239007</v>
      </c>
    </row>
    <row r="1355" spans="1:25" x14ac:dyDescent="0.25">
      <c r="A1355" s="1" t="s">
        <v>171</v>
      </c>
      <c r="B1355" s="1" t="s">
        <v>10</v>
      </c>
      <c r="C1355" s="1"/>
      <c r="D1355" s="1" t="s">
        <v>11</v>
      </c>
      <c r="E1355" s="1"/>
      <c r="F1355" s="1"/>
      <c r="G1355" s="1"/>
      <c r="H1355" s="1"/>
      <c r="I1355" s="1"/>
      <c r="J1355" s="1"/>
      <c r="K1355" s="1"/>
      <c r="L1355" s="1"/>
      <c r="M1355" s="1"/>
      <c r="N1355" s="1">
        <v>26.127255460588803</v>
      </c>
      <c r="O1355" s="1">
        <v>27.901468018175461</v>
      </c>
      <c r="P1355" s="1">
        <v>32.756060606060615</v>
      </c>
      <c r="Q1355" s="1">
        <v>34.374380424552974</v>
      </c>
      <c r="R1355" s="1">
        <v>32.831078955646426</v>
      </c>
      <c r="S1355" s="1">
        <v>33.168845947396669</v>
      </c>
      <c r="T1355" s="1">
        <v>32.649205497101136</v>
      </c>
      <c r="U1355" s="1">
        <v>35.153095388502848</v>
      </c>
      <c r="V1355" s="1">
        <v>33.277125441129293</v>
      </c>
      <c r="W1355" s="1">
        <v>35.530970029004187</v>
      </c>
      <c r="X1355" s="1">
        <v>35.253111587982829</v>
      </c>
      <c r="Y1355" s="1">
        <v>32.934050102139558</v>
      </c>
    </row>
    <row r="1356" spans="1:25" x14ac:dyDescent="0.25">
      <c r="A1356" s="1" t="s">
        <v>171</v>
      </c>
      <c r="B1356" s="1" t="s">
        <v>12</v>
      </c>
      <c r="C1356" s="1"/>
      <c r="D1356" s="1" t="s">
        <v>13</v>
      </c>
      <c r="E1356" s="1"/>
      <c r="F1356" s="1"/>
      <c r="G1356" s="1"/>
      <c r="H1356" s="1"/>
      <c r="I1356" s="1"/>
      <c r="J1356" s="1"/>
      <c r="K1356" s="1"/>
      <c r="L1356" s="1"/>
      <c r="M1356" s="1"/>
      <c r="N1356" s="1">
        <v>33.15591464040218</v>
      </c>
      <c r="O1356" s="1">
        <v>34.38039628601512</v>
      </c>
      <c r="P1356" s="1">
        <v>33.418147527242247</v>
      </c>
      <c r="Q1356" s="1">
        <v>34.611521207177816</v>
      </c>
      <c r="R1356" s="1">
        <v>35.397096009482411</v>
      </c>
      <c r="S1356" s="1">
        <v>34.701057328547876</v>
      </c>
      <c r="T1356" s="1">
        <v>34.353810818411922</v>
      </c>
      <c r="U1356" s="1">
        <v>35.564420750828781</v>
      </c>
      <c r="V1356" s="1">
        <v>35.630012365306484</v>
      </c>
      <c r="W1356" s="1">
        <v>36.298134777376653</v>
      </c>
      <c r="X1356" s="1">
        <v>37.063824707988744</v>
      </c>
      <c r="Y1356" s="1">
        <v>39.085696660634973</v>
      </c>
    </row>
    <row r="1357" spans="1:25" x14ac:dyDescent="0.25">
      <c r="A1357" s="1" t="s">
        <v>171</v>
      </c>
      <c r="B1357" s="1" t="s">
        <v>14</v>
      </c>
      <c r="C1357" s="1"/>
      <c r="D1357" s="1" t="s">
        <v>15</v>
      </c>
      <c r="E1357" s="1"/>
      <c r="F1357" s="1"/>
      <c r="G1357" s="1"/>
      <c r="H1357" s="1"/>
      <c r="I1357" s="1"/>
      <c r="J1357" s="1"/>
      <c r="K1357" s="1"/>
      <c r="L1357" s="1"/>
      <c r="M1357" s="1"/>
      <c r="N1357" s="1">
        <v>78.642679798912496</v>
      </c>
      <c r="O1357" s="1">
        <v>88.763932229348129</v>
      </c>
      <c r="P1357" s="1">
        <v>85.942414082145845</v>
      </c>
      <c r="Q1357" s="1">
        <v>91.233890701468198</v>
      </c>
      <c r="R1357" s="1">
        <v>94.292512840774378</v>
      </c>
      <c r="S1357" s="1">
        <v>96.19350082452226</v>
      </c>
      <c r="T1357" s="1">
        <v>98.415721383706767</v>
      </c>
      <c r="U1357" s="1">
        <v>103.47594301585879</v>
      </c>
      <c r="V1357" s="1">
        <v>106.32420067125949</v>
      </c>
      <c r="W1357" s="1">
        <v>112.1248495788207</v>
      </c>
      <c r="X1357" s="1">
        <v>113.11409327308381</v>
      </c>
      <c r="Y1357" s="1">
        <v>119.60838131271591</v>
      </c>
    </row>
    <row r="1358" spans="1:25" x14ac:dyDescent="0.25">
      <c r="A1358" s="1" t="s">
        <v>171</v>
      </c>
      <c r="B1358" s="1" t="s">
        <v>16</v>
      </c>
      <c r="C1358" s="1"/>
      <c r="D1358" s="1" t="s">
        <v>17</v>
      </c>
      <c r="E1358" s="1"/>
      <c r="F1358" s="1"/>
      <c r="G1358" s="1"/>
      <c r="H1358" s="1"/>
      <c r="I1358" s="1"/>
      <c r="J1358" s="1"/>
      <c r="K1358" s="1"/>
      <c r="L1358" s="1"/>
      <c r="M1358" s="1"/>
      <c r="N1358" s="1">
        <v>51.501405560685349</v>
      </c>
      <c r="O1358" s="1">
        <v>58.255671484636736</v>
      </c>
      <c r="P1358" s="1">
        <v>48.239438390611902</v>
      </c>
      <c r="Q1358" s="1">
        <v>49.954588091353997</v>
      </c>
      <c r="R1358" s="1">
        <v>48.510391149743185</v>
      </c>
      <c r="S1358" s="1">
        <v>49.505441846929862</v>
      </c>
      <c r="T1358" s="1">
        <v>53.530467797881315</v>
      </c>
      <c r="U1358" s="1">
        <v>55.059636233312439</v>
      </c>
      <c r="V1358" s="1">
        <v>58.245786963434021</v>
      </c>
      <c r="W1358" s="1">
        <v>58.077015643802646</v>
      </c>
      <c r="X1358" s="1">
        <v>58.622082018927443</v>
      </c>
      <c r="Y1358" s="1">
        <v>61.20592202664912</v>
      </c>
    </row>
    <row r="1359" spans="1:25" x14ac:dyDescent="0.25">
      <c r="A1359" s="1" t="s">
        <v>171</v>
      </c>
      <c r="B1359" s="1" t="s">
        <v>18</v>
      </c>
      <c r="C1359" s="1"/>
      <c r="D1359" s="1" t="s">
        <v>19</v>
      </c>
      <c r="E1359" s="1"/>
      <c r="F1359" s="1"/>
      <c r="G1359" s="1"/>
      <c r="H1359" s="1"/>
      <c r="I1359" s="1"/>
      <c r="J1359" s="1"/>
      <c r="K1359" s="1"/>
      <c r="L1359" s="1"/>
      <c r="M1359" s="1"/>
      <c r="N1359" s="1">
        <v>38.5169475507954</v>
      </c>
      <c r="O1359" s="1">
        <v>41.636971998101565</v>
      </c>
      <c r="P1359" s="1">
        <v>40.855733159354102</v>
      </c>
      <c r="Q1359" s="1">
        <v>40.416750364490525</v>
      </c>
      <c r="R1359" s="1">
        <v>38.177613918806962</v>
      </c>
      <c r="S1359" s="1">
        <v>41.816183653533052</v>
      </c>
      <c r="T1359" s="1">
        <v>48.164182497158627</v>
      </c>
      <c r="U1359" s="1">
        <v>49.480516898608343</v>
      </c>
      <c r="V1359" s="1">
        <v>51.579927428665677</v>
      </c>
      <c r="W1359" s="1">
        <v>51.517345924453281</v>
      </c>
      <c r="X1359" s="1">
        <v>49.353403141361255</v>
      </c>
      <c r="Y1359" s="1">
        <v>47.577767083734358</v>
      </c>
    </row>
    <row r="1360" spans="1:25" x14ac:dyDescent="0.25">
      <c r="A1360" s="1" t="s">
        <v>171</v>
      </c>
      <c r="B1360" s="1" t="s">
        <v>20</v>
      </c>
      <c r="C1360" s="1"/>
      <c r="D1360" s="1" t="s">
        <v>21</v>
      </c>
      <c r="E1360" s="1"/>
      <c r="F1360" s="1"/>
      <c r="G1360" s="1">
        <v>517.4</v>
      </c>
      <c r="H1360" s="1">
        <v>543.09999999999991</v>
      </c>
      <c r="I1360" s="1">
        <v>563.70000000000005</v>
      </c>
      <c r="J1360" s="1">
        <v>566.5</v>
      </c>
      <c r="K1360" s="1">
        <v>562</v>
      </c>
      <c r="L1360" s="1">
        <v>575.29999999999995</v>
      </c>
      <c r="M1360" s="1">
        <v>579.70000000000005</v>
      </c>
      <c r="N1360" s="1">
        <v>557.31694755079548</v>
      </c>
      <c r="O1360" s="1">
        <v>586.23697199810158</v>
      </c>
      <c r="P1360" s="1">
        <v>586.05573315935419</v>
      </c>
      <c r="Q1360" s="1">
        <v>610.11675036449049</v>
      </c>
      <c r="R1360" s="1">
        <v>627.47761391880704</v>
      </c>
      <c r="S1360" s="1">
        <v>631.91618365353315</v>
      </c>
      <c r="T1360" s="1">
        <v>653.76418249715869</v>
      </c>
      <c r="U1360" s="1">
        <v>670.48051689860836</v>
      </c>
      <c r="V1360" s="1">
        <v>683.17992742866568</v>
      </c>
      <c r="W1360" s="1">
        <v>687.11734592445328</v>
      </c>
      <c r="X1360" s="1">
        <v>702.55340314136117</v>
      </c>
      <c r="Y1360" s="1">
        <v>722.67776708373435</v>
      </c>
    </row>
    <row r="1361" spans="1:25" x14ac:dyDescent="0.25">
      <c r="A1361" s="1" t="s">
        <v>172</v>
      </c>
      <c r="B1361" s="1" t="s">
        <v>4</v>
      </c>
      <c r="C1361" s="1"/>
      <c r="D1361" s="1" t="s">
        <v>5</v>
      </c>
      <c r="E1361" s="1"/>
      <c r="F1361" s="1"/>
      <c r="G1361" s="1"/>
      <c r="H1361" s="1"/>
      <c r="I1361" s="1"/>
      <c r="J1361" s="1"/>
      <c r="K1361" s="1"/>
      <c r="L1361" s="1"/>
      <c r="M1361" s="1"/>
      <c r="N1361" s="1">
        <v>28.2</v>
      </c>
      <c r="O1361" s="1">
        <v>26.3</v>
      </c>
      <c r="P1361" s="1">
        <v>27.5</v>
      </c>
      <c r="Q1361" s="1">
        <v>28.4</v>
      </c>
      <c r="R1361" s="1">
        <v>29.5</v>
      </c>
      <c r="S1361" s="1">
        <v>28.4</v>
      </c>
      <c r="T1361" s="1">
        <v>29.7</v>
      </c>
      <c r="U1361" s="1">
        <v>27.9</v>
      </c>
      <c r="V1361" s="1">
        <v>25.3</v>
      </c>
      <c r="W1361" s="1">
        <v>23.3</v>
      </c>
      <c r="X1361" s="1">
        <v>24.9</v>
      </c>
      <c r="Y1361" s="1">
        <v>21.2</v>
      </c>
    </row>
    <row r="1362" spans="1:25" x14ac:dyDescent="0.25">
      <c r="A1362" s="1" t="s">
        <v>172</v>
      </c>
      <c r="B1362" s="1" t="s">
        <v>6</v>
      </c>
      <c r="C1362" s="1"/>
      <c r="D1362" s="1" t="s">
        <v>7</v>
      </c>
      <c r="E1362" s="1"/>
      <c r="F1362" s="1"/>
      <c r="G1362" s="1"/>
      <c r="H1362" s="1"/>
      <c r="I1362" s="1"/>
      <c r="J1362" s="1"/>
      <c r="K1362" s="1"/>
      <c r="L1362" s="1"/>
      <c r="M1362" s="1"/>
      <c r="N1362" s="1">
        <v>75.021320037986712</v>
      </c>
      <c r="O1362" s="1">
        <v>79.055609926599089</v>
      </c>
      <c r="P1362" s="1">
        <v>79.753793251665613</v>
      </c>
      <c r="Q1362" s="1">
        <v>80.705395796298248</v>
      </c>
      <c r="R1362" s="1">
        <v>84.144227744573755</v>
      </c>
      <c r="S1362" s="1">
        <v>79.245818572195375</v>
      </c>
      <c r="T1362" s="1">
        <v>83.33455013957483</v>
      </c>
      <c r="U1362" s="1">
        <v>83.903558643925052</v>
      </c>
      <c r="V1362" s="1">
        <v>78.349620361458676</v>
      </c>
      <c r="W1362" s="1">
        <v>73.767321946503372</v>
      </c>
      <c r="X1362" s="1">
        <v>75.937017167381981</v>
      </c>
      <c r="Y1362" s="1">
        <v>75.336028384044738</v>
      </c>
    </row>
    <row r="1363" spans="1:25" x14ac:dyDescent="0.25">
      <c r="A1363" s="1" t="s">
        <v>172</v>
      </c>
      <c r="B1363" s="1" t="s">
        <v>8</v>
      </c>
      <c r="C1363" s="1"/>
      <c r="D1363" s="1" t="s">
        <v>9</v>
      </c>
      <c r="E1363" s="1"/>
      <c r="F1363" s="1"/>
      <c r="G1363" s="1"/>
      <c r="H1363" s="1"/>
      <c r="I1363" s="1"/>
      <c r="J1363" s="1"/>
      <c r="K1363" s="1"/>
      <c r="L1363" s="1"/>
      <c r="M1363" s="1"/>
      <c r="N1363" s="1">
        <v>105.38314339981005</v>
      </c>
      <c r="O1363" s="1">
        <v>115.23376441803566</v>
      </c>
      <c r="P1363" s="1">
        <v>113.78105523318288</v>
      </c>
      <c r="Q1363" s="1">
        <v>116.79166579525251</v>
      </c>
      <c r="R1363" s="1">
        <v>118.65077068260459</v>
      </c>
      <c r="S1363" s="1">
        <v>123.98871712292001</v>
      </c>
      <c r="T1363" s="1">
        <v>132.99049817479064</v>
      </c>
      <c r="U1363" s="1">
        <v>130.39610444304063</v>
      </c>
      <c r="V1363" s="1">
        <v>133.61711046946849</v>
      </c>
      <c r="W1363" s="1">
        <v>139.98855945858847</v>
      </c>
      <c r="X1363" s="1">
        <v>141.27832618025749</v>
      </c>
      <c r="Y1363" s="1">
        <v>140.05495108052898</v>
      </c>
    </row>
    <row r="1364" spans="1:25" x14ac:dyDescent="0.25">
      <c r="A1364" s="1" t="s">
        <v>172</v>
      </c>
      <c r="B1364" s="1" t="s">
        <v>10</v>
      </c>
      <c r="C1364" s="1"/>
      <c r="D1364" s="1" t="s">
        <v>11</v>
      </c>
      <c r="E1364" s="1"/>
      <c r="F1364" s="1"/>
      <c r="G1364" s="1"/>
      <c r="H1364" s="1"/>
      <c r="I1364" s="1"/>
      <c r="J1364" s="1"/>
      <c r="K1364" s="1"/>
      <c r="L1364" s="1"/>
      <c r="M1364" s="1"/>
      <c r="N1364" s="1">
        <v>20.695536562203237</v>
      </c>
      <c r="O1364" s="1">
        <v>22.310625655365257</v>
      </c>
      <c r="P1364" s="1">
        <v>25.665151515151521</v>
      </c>
      <c r="Q1364" s="1">
        <v>25.402938408449234</v>
      </c>
      <c r="R1364" s="1">
        <v>25.405001572821639</v>
      </c>
      <c r="S1364" s="1">
        <v>26.065464304884593</v>
      </c>
      <c r="T1364" s="1">
        <v>27.374951685634525</v>
      </c>
      <c r="U1364" s="1">
        <v>28.500336913034328</v>
      </c>
      <c r="V1364" s="1">
        <v>25.533269169072828</v>
      </c>
      <c r="W1364" s="1">
        <v>25.744118594908148</v>
      </c>
      <c r="X1364" s="1">
        <v>26.384656652360515</v>
      </c>
      <c r="Y1364" s="1">
        <v>25.209020535426298</v>
      </c>
    </row>
    <row r="1365" spans="1:25" x14ac:dyDescent="0.25">
      <c r="A1365" s="1" t="s">
        <v>172</v>
      </c>
      <c r="B1365" s="1" t="s">
        <v>12</v>
      </c>
      <c r="C1365" s="1"/>
      <c r="D1365" s="1" t="s">
        <v>13</v>
      </c>
      <c r="E1365" s="1"/>
      <c r="F1365" s="1"/>
      <c r="G1365" s="1"/>
      <c r="H1365" s="1"/>
      <c r="I1365" s="1"/>
      <c r="J1365" s="1"/>
      <c r="K1365" s="1"/>
      <c r="L1365" s="1"/>
      <c r="M1365" s="1"/>
      <c r="N1365" s="1">
        <v>26.557217605417055</v>
      </c>
      <c r="O1365" s="1">
        <v>25.339906193165497</v>
      </c>
      <c r="P1365" s="1">
        <v>25.083549874266556</v>
      </c>
      <c r="Q1365" s="1">
        <v>25.535348694942904</v>
      </c>
      <c r="R1365" s="1">
        <v>27.550938364282885</v>
      </c>
      <c r="S1365" s="1">
        <v>26.679804054709475</v>
      </c>
      <c r="T1365" s="1">
        <v>25.963588637855068</v>
      </c>
      <c r="U1365" s="1">
        <v>27.135964519308306</v>
      </c>
      <c r="V1365" s="1">
        <v>26.838191132308786</v>
      </c>
      <c r="W1365" s="1">
        <v>27.456506790441804</v>
      </c>
      <c r="X1365" s="1">
        <v>27.726865035382378</v>
      </c>
      <c r="Y1365" s="1">
        <v>28.687728244777102</v>
      </c>
    </row>
    <row r="1366" spans="1:25" x14ac:dyDescent="0.25">
      <c r="A1366" s="1" t="s">
        <v>172</v>
      </c>
      <c r="B1366" s="1" t="s">
        <v>14</v>
      </c>
      <c r="C1366" s="1"/>
      <c r="D1366" s="1" t="s">
        <v>15</v>
      </c>
      <c r="E1366" s="1"/>
      <c r="F1366" s="1"/>
      <c r="G1366" s="1"/>
      <c r="H1366" s="1"/>
      <c r="I1366" s="1"/>
      <c r="J1366" s="1"/>
      <c r="K1366" s="1"/>
      <c r="L1366" s="1"/>
      <c r="M1366" s="1"/>
      <c r="N1366" s="1">
        <v>62.991197291474307</v>
      </c>
      <c r="O1366" s="1">
        <v>65.423030535081836</v>
      </c>
      <c r="P1366" s="1">
        <v>64.50808885163454</v>
      </c>
      <c r="Q1366" s="1">
        <v>67.309645187601944</v>
      </c>
      <c r="R1366" s="1">
        <v>73.39153496641643</v>
      </c>
      <c r="S1366" s="1">
        <v>73.958085168299533</v>
      </c>
      <c r="T1366" s="1">
        <v>74.379675635136408</v>
      </c>
      <c r="U1366" s="1">
        <v>78.953050801899465</v>
      </c>
      <c r="V1366" s="1">
        <v>80.088358947182485</v>
      </c>
      <c r="W1366" s="1">
        <v>84.813082344851296</v>
      </c>
      <c r="X1366" s="1">
        <v>84.618876289538733</v>
      </c>
      <c r="Y1366" s="1">
        <v>87.788962000329008</v>
      </c>
    </row>
    <row r="1367" spans="1:25" x14ac:dyDescent="0.25">
      <c r="A1367" s="1" t="s">
        <v>172</v>
      </c>
      <c r="B1367" s="1" t="s">
        <v>16</v>
      </c>
      <c r="C1367" s="1"/>
      <c r="D1367" s="1" t="s">
        <v>17</v>
      </c>
      <c r="E1367" s="1"/>
      <c r="F1367" s="1"/>
      <c r="G1367" s="1"/>
      <c r="H1367" s="1"/>
      <c r="I1367" s="1"/>
      <c r="J1367" s="1"/>
      <c r="K1367" s="1"/>
      <c r="L1367" s="1"/>
      <c r="M1367" s="1"/>
      <c r="N1367" s="1">
        <v>41.251585103108653</v>
      </c>
      <c r="O1367" s="1">
        <v>42.937063271752649</v>
      </c>
      <c r="P1367" s="1">
        <v>36.208361274098905</v>
      </c>
      <c r="Q1367" s="1">
        <v>36.855006117455133</v>
      </c>
      <c r="R1367" s="1">
        <v>37.757526669300667</v>
      </c>
      <c r="S1367" s="1">
        <v>38.06211077699097</v>
      </c>
      <c r="T1367" s="1">
        <v>40.456735727008535</v>
      </c>
      <c r="U1367" s="1">
        <v>42.010984678792234</v>
      </c>
      <c r="V1367" s="1">
        <v>43.873449920508747</v>
      </c>
      <c r="W1367" s="1">
        <v>43.930410864706886</v>
      </c>
      <c r="X1367" s="1">
        <v>43.85425867507886</v>
      </c>
      <c r="Y1367" s="1">
        <v>44.9233097548939</v>
      </c>
    </row>
    <row r="1368" spans="1:25" x14ac:dyDescent="0.25">
      <c r="A1368" s="1" t="s">
        <v>172</v>
      </c>
      <c r="B1368" s="1" t="s">
        <v>18</v>
      </c>
      <c r="C1368" s="1"/>
      <c r="D1368" s="1" t="s">
        <v>19</v>
      </c>
      <c r="E1368" s="1"/>
      <c r="F1368" s="1"/>
      <c r="G1368" s="1"/>
      <c r="H1368" s="1"/>
      <c r="I1368" s="1"/>
      <c r="J1368" s="1"/>
      <c r="K1368" s="1"/>
      <c r="L1368" s="1"/>
      <c r="M1368" s="1"/>
      <c r="N1368" s="1">
        <v>29.931060009450306</v>
      </c>
      <c r="O1368" s="1">
        <v>35.475272899857615</v>
      </c>
      <c r="P1368" s="1">
        <v>30.19231772957103</v>
      </c>
      <c r="Q1368" s="1">
        <v>31.292272800907178</v>
      </c>
      <c r="R1368" s="1">
        <v>31.933156586578292</v>
      </c>
      <c r="S1368" s="1">
        <v>31.92614783458157</v>
      </c>
      <c r="T1368" s="1">
        <v>32.119191427179736</v>
      </c>
      <c r="U1368" s="1">
        <v>33.855218687872764</v>
      </c>
      <c r="V1368" s="1">
        <v>35.729374896915722</v>
      </c>
      <c r="W1368" s="1">
        <v>35.438651424784624</v>
      </c>
      <c r="X1368" s="1">
        <v>35.419829842931939</v>
      </c>
      <c r="Y1368" s="1">
        <v>36.21841514276548</v>
      </c>
    </row>
    <row r="1369" spans="1:25" x14ac:dyDescent="0.25">
      <c r="A1369" s="1" t="s">
        <v>172</v>
      </c>
      <c r="B1369" s="1" t="s">
        <v>20</v>
      </c>
      <c r="C1369" s="1"/>
      <c r="D1369" s="1" t="s">
        <v>21</v>
      </c>
      <c r="E1369" s="1"/>
      <c r="F1369" s="1"/>
      <c r="G1369" s="1">
        <v>380.2</v>
      </c>
      <c r="H1369" s="1">
        <v>387.2</v>
      </c>
      <c r="I1369" s="1">
        <v>391.6</v>
      </c>
      <c r="J1369" s="1">
        <v>393.90000000000003</v>
      </c>
      <c r="K1369" s="1">
        <v>397.2</v>
      </c>
      <c r="L1369" s="1">
        <v>398.5</v>
      </c>
      <c r="M1369" s="1">
        <v>403.29999999999995</v>
      </c>
      <c r="N1369" s="1">
        <v>390.03106000945036</v>
      </c>
      <c r="O1369" s="1">
        <v>412.07527289985762</v>
      </c>
      <c r="P1369" s="1">
        <v>402.69231772957113</v>
      </c>
      <c r="Q1369" s="1">
        <v>412.2922728009072</v>
      </c>
      <c r="R1369" s="1">
        <v>428.3331565865783</v>
      </c>
      <c r="S1369" s="1">
        <v>428.32614783458149</v>
      </c>
      <c r="T1369" s="1">
        <v>446.31919142717976</v>
      </c>
      <c r="U1369" s="1">
        <v>452.65521868787272</v>
      </c>
      <c r="V1369" s="1">
        <v>449.32937489691568</v>
      </c>
      <c r="W1369" s="1">
        <v>454.43865142478461</v>
      </c>
      <c r="X1369" s="1">
        <v>460.11982984293195</v>
      </c>
      <c r="Y1369" s="1">
        <v>459.41841514276553</v>
      </c>
    </row>
    <row r="1370" spans="1:25" x14ac:dyDescent="0.25">
      <c r="A1370" s="1" t="s">
        <v>173</v>
      </c>
      <c r="B1370" s="1" t="s">
        <v>4</v>
      </c>
      <c r="C1370" s="1"/>
      <c r="D1370" s="1" t="s">
        <v>5</v>
      </c>
      <c r="E1370" s="1"/>
      <c r="F1370" s="1"/>
      <c r="G1370" s="1"/>
      <c r="H1370" s="1"/>
      <c r="I1370" s="1"/>
      <c r="J1370" s="1"/>
      <c r="K1370" s="1"/>
      <c r="L1370" s="1"/>
      <c r="M1370" s="1"/>
      <c r="N1370" s="1">
        <v>12.6</v>
      </c>
      <c r="O1370" s="1">
        <v>11.8</v>
      </c>
      <c r="P1370" s="1">
        <v>17.3</v>
      </c>
      <c r="Q1370" s="1">
        <v>18.3</v>
      </c>
      <c r="R1370" s="1">
        <v>17.5</v>
      </c>
      <c r="S1370" s="1">
        <v>18</v>
      </c>
      <c r="T1370" s="1">
        <v>21.2</v>
      </c>
      <c r="U1370" s="1">
        <v>18.899999999999999</v>
      </c>
      <c r="V1370" s="1">
        <v>20.5</v>
      </c>
      <c r="W1370" s="1">
        <v>19.100000000000001</v>
      </c>
      <c r="X1370" s="1">
        <v>17.5</v>
      </c>
      <c r="Y1370" s="1">
        <v>13.6</v>
      </c>
    </row>
    <row r="1371" spans="1:25" x14ac:dyDescent="0.25">
      <c r="A1371" s="1" t="s">
        <v>173</v>
      </c>
      <c r="B1371" s="1" t="s">
        <v>6</v>
      </c>
      <c r="C1371" s="1"/>
      <c r="D1371" s="1" t="s">
        <v>7</v>
      </c>
      <c r="E1371" s="1"/>
      <c r="F1371" s="1"/>
      <c r="G1371" s="1"/>
      <c r="H1371" s="1"/>
      <c r="I1371" s="1"/>
      <c r="J1371" s="1"/>
      <c r="K1371" s="1"/>
      <c r="L1371" s="1"/>
      <c r="M1371" s="1"/>
      <c r="N1371" s="1">
        <v>52.278145773979119</v>
      </c>
      <c r="O1371" s="1">
        <v>50.897110567400674</v>
      </c>
      <c r="P1371" s="1">
        <v>60.167289920481423</v>
      </c>
      <c r="Q1371" s="1">
        <v>61.437059500156863</v>
      </c>
      <c r="R1371" s="1">
        <v>62.260564118695605</v>
      </c>
      <c r="S1371" s="1">
        <v>58.729490069779921</v>
      </c>
      <c r="T1371" s="1">
        <v>59.130985613055614</v>
      </c>
      <c r="U1371" s="1">
        <v>59.407033059591505</v>
      </c>
      <c r="V1371" s="1">
        <v>56.742123837022781</v>
      </c>
      <c r="W1371" s="1">
        <v>58.428402621119332</v>
      </c>
      <c r="X1371" s="1">
        <v>55.667896995708162</v>
      </c>
      <c r="Y1371" s="1">
        <v>55.172390065584352</v>
      </c>
    </row>
    <row r="1372" spans="1:25" x14ac:dyDescent="0.25">
      <c r="A1372" s="1" t="s">
        <v>173</v>
      </c>
      <c r="B1372" s="1" t="s">
        <v>8</v>
      </c>
      <c r="C1372" s="1"/>
      <c r="D1372" s="1" t="s">
        <v>9</v>
      </c>
      <c r="E1372" s="1"/>
      <c r="F1372" s="1"/>
      <c r="G1372" s="1"/>
      <c r="H1372" s="1"/>
      <c r="I1372" s="1"/>
      <c r="J1372" s="1"/>
      <c r="K1372" s="1"/>
      <c r="L1372" s="1"/>
      <c r="M1372" s="1"/>
      <c r="N1372" s="1">
        <v>88.900296771130087</v>
      </c>
      <c r="O1372" s="1">
        <v>96.238995689153001</v>
      </c>
      <c r="P1372" s="1">
        <v>98.070588867397362</v>
      </c>
      <c r="Q1372" s="1">
        <v>99.224929415455392</v>
      </c>
      <c r="R1372" s="1">
        <v>103.94159588969278</v>
      </c>
      <c r="S1372" s="1">
        <v>103.45325818572195</v>
      </c>
      <c r="T1372" s="1">
        <v>105.94480352158041</v>
      </c>
      <c r="U1372" s="1">
        <v>110.01360286376077</v>
      </c>
      <c r="V1372" s="1">
        <v>117.06624959897337</v>
      </c>
      <c r="W1372" s="1">
        <v>116.18062090450104</v>
      </c>
      <c r="X1372" s="1">
        <v>119.89004291845492</v>
      </c>
      <c r="Y1372" s="1">
        <v>126.56576712181486</v>
      </c>
    </row>
    <row r="1373" spans="1:25" x14ac:dyDescent="0.25">
      <c r="A1373" s="1" t="s">
        <v>173</v>
      </c>
      <c r="B1373" s="1" t="s">
        <v>10</v>
      </c>
      <c r="C1373" s="1"/>
      <c r="D1373" s="1" t="s">
        <v>11</v>
      </c>
      <c r="E1373" s="1"/>
      <c r="F1373" s="1"/>
      <c r="G1373" s="1"/>
      <c r="H1373" s="1"/>
      <c r="I1373" s="1"/>
      <c r="J1373" s="1"/>
      <c r="K1373" s="1"/>
      <c r="L1373" s="1"/>
      <c r="M1373" s="1"/>
      <c r="N1373" s="1">
        <v>14.421557454890793</v>
      </c>
      <c r="O1373" s="1">
        <v>14.363893743446347</v>
      </c>
      <c r="P1373" s="1">
        <v>19.362121212121213</v>
      </c>
      <c r="Q1373" s="1">
        <v>19.338011084387748</v>
      </c>
      <c r="R1373" s="1">
        <v>18.797839991611617</v>
      </c>
      <c r="S1373" s="1">
        <v>19.317251744498122</v>
      </c>
      <c r="T1373" s="1">
        <v>19.424210865363968</v>
      </c>
      <c r="U1373" s="1">
        <v>20.179364076647719</v>
      </c>
      <c r="V1373" s="1">
        <v>18.491626564003848</v>
      </c>
      <c r="W1373" s="1">
        <v>20.390976474379627</v>
      </c>
      <c r="X1373" s="1">
        <v>19.342060085836913</v>
      </c>
      <c r="Y1373" s="1">
        <v>18.461842812600796</v>
      </c>
    </row>
    <row r="1374" spans="1:25" x14ac:dyDescent="0.25">
      <c r="A1374" s="1" t="s">
        <v>173</v>
      </c>
      <c r="B1374" s="1" t="s">
        <v>12</v>
      </c>
      <c r="C1374" s="1"/>
      <c r="D1374" s="1" t="s">
        <v>13</v>
      </c>
      <c r="E1374" s="1"/>
      <c r="F1374" s="1"/>
      <c r="G1374" s="1"/>
      <c r="H1374" s="1"/>
      <c r="I1374" s="1"/>
      <c r="J1374" s="1"/>
      <c r="K1374" s="1"/>
      <c r="L1374" s="1"/>
      <c r="M1374" s="1"/>
      <c r="N1374" s="1">
        <v>17.481471221914436</v>
      </c>
      <c r="O1374" s="1">
        <v>17.872499282090551</v>
      </c>
      <c r="P1374" s="1">
        <v>16.071018440905281</v>
      </c>
      <c r="Q1374" s="1">
        <v>16.872624388254486</v>
      </c>
      <c r="R1374" s="1">
        <v>17.02318253654682</v>
      </c>
      <c r="S1374" s="1">
        <v>17.504413619167718</v>
      </c>
      <c r="T1374" s="1">
        <v>18.495368894722038</v>
      </c>
      <c r="U1374" s="1">
        <v>18.21279455245946</v>
      </c>
      <c r="V1374" s="1">
        <v>17.850600600600604</v>
      </c>
      <c r="W1374" s="1">
        <v>17.841456077015643</v>
      </c>
      <c r="X1374" s="1">
        <v>18.318901867166847</v>
      </c>
      <c r="Y1374" s="1">
        <v>19.285120908044085</v>
      </c>
    </row>
    <row r="1375" spans="1:25" x14ac:dyDescent="0.25">
      <c r="A1375" s="1" t="s">
        <v>173</v>
      </c>
      <c r="B1375" s="1" t="s">
        <v>14</v>
      </c>
      <c r="C1375" s="1"/>
      <c r="D1375" s="1" t="s">
        <v>15</v>
      </c>
      <c r="E1375" s="1"/>
      <c r="F1375" s="1"/>
      <c r="G1375" s="1"/>
      <c r="H1375" s="1"/>
      <c r="I1375" s="1"/>
      <c r="J1375" s="1"/>
      <c r="K1375" s="1"/>
      <c r="L1375" s="1"/>
      <c r="M1375" s="1"/>
      <c r="N1375" s="1">
        <v>41.464389042782393</v>
      </c>
      <c r="O1375" s="1">
        <v>46.143543601033784</v>
      </c>
      <c r="P1375" s="1">
        <v>41.330301760268227</v>
      </c>
      <c r="Q1375" s="1">
        <v>44.475224306688418</v>
      </c>
      <c r="R1375" s="1">
        <v>45.347184907151323</v>
      </c>
      <c r="S1375" s="1">
        <v>48.523329129886505</v>
      </c>
      <c r="T1375" s="1">
        <v>52.984953595200146</v>
      </c>
      <c r="U1375" s="1">
        <v>52.990771436251237</v>
      </c>
      <c r="V1375" s="1">
        <v>53.268318318318315</v>
      </c>
      <c r="W1375" s="1">
        <v>55.112214199759329</v>
      </c>
      <c r="X1375" s="1">
        <v>55.906965640719584</v>
      </c>
      <c r="Y1375" s="1">
        <v>59.01550419476888</v>
      </c>
    </row>
    <row r="1376" spans="1:25" x14ac:dyDescent="0.25">
      <c r="A1376" s="1" t="s">
        <v>173</v>
      </c>
      <c r="B1376" s="1" t="s">
        <v>16</v>
      </c>
      <c r="C1376" s="1"/>
      <c r="D1376" s="1" t="s">
        <v>17</v>
      </c>
      <c r="E1376" s="1"/>
      <c r="F1376" s="1"/>
      <c r="G1376" s="1"/>
      <c r="H1376" s="1"/>
      <c r="I1376" s="1"/>
      <c r="J1376" s="1"/>
      <c r="K1376" s="1"/>
      <c r="L1376" s="1"/>
      <c r="M1376" s="1"/>
      <c r="N1376" s="1">
        <v>27.154139735303172</v>
      </c>
      <c r="O1376" s="1">
        <v>30.283957116875655</v>
      </c>
      <c r="P1376" s="1">
        <v>23.198679798826486</v>
      </c>
      <c r="Q1376" s="1">
        <v>24.352151305057095</v>
      </c>
      <c r="R1376" s="1">
        <v>23.32963255630186</v>
      </c>
      <c r="S1376" s="1">
        <v>24.972257250945773</v>
      </c>
      <c r="T1376" s="1">
        <v>28.81967751007781</v>
      </c>
      <c r="U1376" s="1">
        <v>28.19643401128932</v>
      </c>
      <c r="V1376" s="1">
        <v>29.181081081081082</v>
      </c>
      <c r="W1376" s="1">
        <v>28.546329723225028</v>
      </c>
      <c r="X1376" s="1">
        <v>28.974132492113561</v>
      </c>
      <c r="Y1376" s="1">
        <v>30.199374897187035</v>
      </c>
    </row>
    <row r="1377" spans="1:25" x14ac:dyDescent="0.25">
      <c r="A1377" s="1" t="s">
        <v>173</v>
      </c>
      <c r="B1377" s="1" t="s">
        <v>18</v>
      </c>
      <c r="C1377" s="1"/>
      <c r="D1377" s="1" t="s">
        <v>19</v>
      </c>
      <c r="E1377" s="1"/>
      <c r="F1377" s="1"/>
      <c r="G1377" s="1"/>
      <c r="H1377" s="1"/>
      <c r="I1377" s="1"/>
      <c r="J1377" s="1"/>
      <c r="K1377" s="1"/>
      <c r="L1377" s="1"/>
      <c r="M1377" s="1"/>
      <c r="N1377" s="1">
        <v>19.730871003307605</v>
      </c>
      <c r="O1377" s="1">
        <v>21.704935927859513</v>
      </c>
      <c r="P1377" s="1">
        <v>20.961099331267331</v>
      </c>
      <c r="Q1377" s="1">
        <v>23.20445488417301</v>
      </c>
      <c r="R1377" s="1">
        <v>26.732874896437448</v>
      </c>
      <c r="S1377" s="1">
        <v>25.003647020514489</v>
      </c>
      <c r="T1377" s="1">
        <v>23.625913297613252</v>
      </c>
      <c r="U1377" s="1">
        <v>26.416401590457259</v>
      </c>
      <c r="V1377" s="1">
        <v>24.008131288141186</v>
      </c>
      <c r="W1377" s="1">
        <v>21.068820410868124</v>
      </c>
      <c r="X1377" s="1">
        <v>24.353534031413613</v>
      </c>
      <c r="Y1377" s="1">
        <v>25.866265640038499</v>
      </c>
    </row>
    <row r="1378" spans="1:25" x14ac:dyDescent="0.25">
      <c r="A1378" s="1" t="s">
        <v>173</v>
      </c>
      <c r="B1378" s="1" t="s">
        <v>20</v>
      </c>
      <c r="C1378" s="1"/>
      <c r="D1378" s="1" t="s">
        <v>21</v>
      </c>
      <c r="E1378" s="1"/>
      <c r="F1378" s="1"/>
      <c r="G1378" s="1">
        <v>275.60000000000002</v>
      </c>
      <c r="H1378" s="1">
        <v>278.5</v>
      </c>
      <c r="I1378" s="1">
        <v>273.59999999999997</v>
      </c>
      <c r="J1378" s="1">
        <v>282.79999999999995</v>
      </c>
      <c r="K1378" s="1">
        <v>286.5</v>
      </c>
      <c r="L1378" s="1">
        <v>287.09999999999997</v>
      </c>
      <c r="M1378" s="1">
        <v>290.5</v>
      </c>
      <c r="N1378" s="1">
        <v>274.0308710033076</v>
      </c>
      <c r="O1378" s="1">
        <v>289.30493592785956</v>
      </c>
      <c r="P1378" s="1">
        <v>296.46109933126735</v>
      </c>
      <c r="Q1378" s="1">
        <v>307.204454884173</v>
      </c>
      <c r="R1378" s="1">
        <v>314.93287489643745</v>
      </c>
      <c r="S1378" s="1">
        <v>315.50364702051451</v>
      </c>
      <c r="T1378" s="1">
        <v>329.62591329761324</v>
      </c>
      <c r="U1378" s="1">
        <v>334.3164015904573</v>
      </c>
      <c r="V1378" s="1">
        <v>337.10813128814118</v>
      </c>
      <c r="W1378" s="1">
        <v>336.66882041086814</v>
      </c>
      <c r="X1378" s="1">
        <v>339.9535340314136</v>
      </c>
      <c r="Y1378" s="1">
        <v>348.16626564003849</v>
      </c>
    </row>
    <row r="1379" spans="1:25" x14ac:dyDescent="0.25">
      <c r="A1379" s="1" t="s">
        <v>174</v>
      </c>
      <c r="B1379" s="1" t="s">
        <v>4</v>
      </c>
      <c r="C1379" s="1"/>
      <c r="D1379" s="1" t="s">
        <v>5</v>
      </c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>
        <v>2.1</v>
      </c>
      <c r="Q1379" s="1">
        <v>2.5</v>
      </c>
      <c r="R1379" s="1">
        <v>2.2999999999999998</v>
      </c>
      <c r="S1379" s="1">
        <v>3.1</v>
      </c>
      <c r="T1379" s="1">
        <v>3</v>
      </c>
      <c r="U1379" s="1">
        <v>3.6</v>
      </c>
      <c r="V1379" s="1">
        <v>3.4</v>
      </c>
      <c r="W1379" s="1">
        <v>3.5</v>
      </c>
      <c r="X1379" s="1">
        <v>1.7</v>
      </c>
      <c r="Y1379" s="1">
        <v>2.1</v>
      </c>
    </row>
    <row r="1380" spans="1:25" x14ac:dyDescent="0.25">
      <c r="A1380" s="1" t="s">
        <v>174</v>
      </c>
      <c r="B1380" s="1" t="s">
        <v>6</v>
      </c>
      <c r="C1380" s="1"/>
      <c r="D1380" s="1" t="s">
        <v>7</v>
      </c>
      <c r="E1380" s="1"/>
      <c r="F1380" s="1"/>
      <c r="G1380" s="1"/>
      <c r="H1380" s="1"/>
      <c r="I1380" s="1"/>
      <c r="J1380" s="1"/>
      <c r="K1380" s="1"/>
      <c r="L1380" s="1"/>
      <c r="M1380" s="1"/>
      <c r="N1380" s="1">
        <v>22.7431742640076</v>
      </c>
      <c r="O1380" s="1">
        <v>21.804147733892577</v>
      </c>
      <c r="P1380" s="1">
        <v>22.524478830861813</v>
      </c>
      <c r="Q1380" s="1">
        <v>23.023507267593853</v>
      </c>
      <c r="R1380" s="1">
        <v>22.253528363216944</v>
      </c>
      <c r="S1380" s="1">
        <v>21.416167471819644</v>
      </c>
      <c r="T1380" s="1">
        <v>22.466179944170065</v>
      </c>
      <c r="U1380" s="1">
        <v>22.188881869867341</v>
      </c>
      <c r="V1380" s="1">
        <v>23.103860549673836</v>
      </c>
      <c r="W1380" s="1">
        <v>22.949833494467718</v>
      </c>
      <c r="X1380" s="1">
        <v>22.290257510729614</v>
      </c>
      <c r="Y1380" s="1">
        <v>19.812966347704549</v>
      </c>
    </row>
    <row r="1381" spans="1:25" x14ac:dyDescent="0.25">
      <c r="A1381" s="1" t="s">
        <v>174</v>
      </c>
      <c r="B1381" s="1" t="s">
        <v>8</v>
      </c>
      <c r="C1381" s="1"/>
      <c r="D1381" s="1" t="s">
        <v>9</v>
      </c>
      <c r="E1381" s="1"/>
      <c r="F1381" s="1"/>
      <c r="G1381" s="1"/>
      <c r="H1381" s="1"/>
      <c r="I1381" s="1"/>
      <c r="J1381" s="1"/>
      <c r="K1381" s="1"/>
      <c r="L1381" s="1"/>
      <c r="M1381" s="1"/>
      <c r="N1381" s="1">
        <v>37.782846628679962</v>
      </c>
      <c r="O1381" s="1">
        <v>38.642409413957829</v>
      </c>
      <c r="P1381" s="1">
        <v>42.527036320653337</v>
      </c>
      <c r="Q1381" s="1">
        <v>42.12958276691414</v>
      </c>
      <c r="R1381" s="1">
        <v>39.427639718989198</v>
      </c>
      <c r="S1381" s="1">
        <v>43.239645732689212</v>
      </c>
      <c r="T1381" s="1">
        <v>44.253800730083739</v>
      </c>
      <c r="U1381" s="1">
        <v>45.074005053695508</v>
      </c>
      <c r="V1381" s="1">
        <v>44.766848465404763</v>
      </c>
      <c r="W1381" s="1">
        <v>48.840885164894189</v>
      </c>
      <c r="X1381" s="1">
        <v>48.564892703862661</v>
      </c>
      <c r="Y1381" s="1">
        <v>45.957198150736474</v>
      </c>
    </row>
    <row r="1382" spans="1:25" x14ac:dyDescent="0.25">
      <c r="A1382" s="1" t="s">
        <v>174</v>
      </c>
      <c r="B1382" s="1" t="s">
        <v>10</v>
      </c>
      <c r="C1382" s="1"/>
      <c r="D1382" s="1" t="s">
        <v>11</v>
      </c>
      <c r="E1382" s="1"/>
      <c r="F1382" s="1"/>
      <c r="G1382" s="1"/>
      <c r="H1382" s="1"/>
      <c r="I1382" s="1"/>
      <c r="J1382" s="1"/>
      <c r="K1382" s="1"/>
      <c r="L1382" s="1"/>
      <c r="M1382" s="1"/>
      <c r="N1382" s="1">
        <v>6.2739791073124422</v>
      </c>
      <c r="O1382" s="1">
        <v>6.1534428521495981</v>
      </c>
      <c r="P1382" s="1">
        <v>7.248484848484849</v>
      </c>
      <c r="Q1382" s="1">
        <v>7.2469099654920015</v>
      </c>
      <c r="R1382" s="1">
        <v>6.7188319177938549</v>
      </c>
      <c r="S1382" s="1">
        <v>7.0441867954911439</v>
      </c>
      <c r="T1382" s="1">
        <v>7.3800193257461881</v>
      </c>
      <c r="U1382" s="1">
        <v>7.5371130764371452</v>
      </c>
      <c r="V1382" s="1">
        <v>7.5292909849213991</v>
      </c>
      <c r="W1382" s="1">
        <v>8.0092813406380916</v>
      </c>
      <c r="X1382" s="1">
        <v>7.7448497854077258</v>
      </c>
      <c r="Y1382" s="1">
        <v>6.6298355015589721</v>
      </c>
    </row>
    <row r="1383" spans="1:25" x14ac:dyDescent="0.25">
      <c r="A1383" s="1" t="s">
        <v>174</v>
      </c>
      <c r="B1383" s="1" t="s">
        <v>12</v>
      </c>
      <c r="C1383" s="1"/>
      <c r="D1383" s="1" t="s">
        <v>13</v>
      </c>
      <c r="E1383" s="1"/>
      <c r="F1383" s="1"/>
      <c r="G1383" s="1"/>
      <c r="H1383" s="1"/>
      <c r="I1383" s="1"/>
      <c r="J1383" s="1"/>
      <c r="K1383" s="1"/>
      <c r="L1383" s="1"/>
      <c r="M1383" s="1"/>
      <c r="N1383" s="1">
        <v>7.6544885605827444</v>
      </c>
      <c r="O1383" s="1">
        <v>7.7327462429405562</v>
      </c>
      <c r="P1383" s="1">
        <v>6.9986693210393973</v>
      </c>
      <c r="Q1383" s="1">
        <v>7.2058115823817301</v>
      </c>
      <c r="R1383" s="1">
        <v>7.8858850256815485</v>
      </c>
      <c r="S1383" s="1">
        <v>7.7327189834125525</v>
      </c>
      <c r="T1383" s="1">
        <v>7.1916190119058774</v>
      </c>
      <c r="U1383" s="1">
        <v>7.2374787205447548</v>
      </c>
      <c r="V1383" s="1">
        <v>7.1366807984455063</v>
      </c>
      <c r="W1383" s="1">
        <v>7.699071686436306</v>
      </c>
      <c r="X1383" s="1">
        <v>7.3311109216471975</v>
      </c>
      <c r="Y1383" s="1">
        <v>8.0873087678894553</v>
      </c>
    </row>
    <row r="1384" spans="1:25" x14ac:dyDescent="0.25">
      <c r="A1384" s="1" t="s">
        <v>174</v>
      </c>
      <c r="B1384" s="1" t="s">
        <v>14</v>
      </c>
      <c r="C1384" s="1"/>
      <c r="D1384" s="1" t="s">
        <v>15</v>
      </c>
      <c r="E1384" s="1"/>
      <c r="F1384" s="1"/>
      <c r="G1384" s="1"/>
      <c r="H1384" s="1"/>
      <c r="I1384" s="1"/>
      <c r="J1384" s="1"/>
      <c r="K1384" s="1"/>
      <c r="L1384" s="1"/>
      <c r="M1384" s="1"/>
      <c r="N1384" s="1">
        <v>18.155719708628297</v>
      </c>
      <c r="O1384" s="1">
        <v>19.964544845410163</v>
      </c>
      <c r="P1384" s="1">
        <v>17.998679798826487</v>
      </c>
      <c r="Q1384" s="1">
        <v>18.994086460032626</v>
      </c>
      <c r="R1384" s="1">
        <v>21.006805610430661</v>
      </c>
      <c r="S1384" s="1">
        <v>21.435580560675138</v>
      </c>
      <c r="T1384" s="1">
        <v>20.602324927346022</v>
      </c>
      <c r="U1384" s="1">
        <v>21.057700922856377</v>
      </c>
      <c r="V1384" s="1">
        <v>21.296705529058471</v>
      </c>
      <c r="W1384" s="1">
        <v>23.7824136152656</v>
      </c>
      <c r="X1384" s="1">
        <v>22.373620939551536</v>
      </c>
      <c r="Y1384" s="1">
        <v>24.748437242967594</v>
      </c>
    </row>
    <row r="1385" spans="1:25" x14ac:dyDescent="0.25">
      <c r="A1385" s="1" t="s">
        <v>174</v>
      </c>
      <c r="B1385" s="1" t="s">
        <v>16</v>
      </c>
      <c r="C1385" s="1"/>
      <c r="D1385" s="1" t="s">
        <v>17</v>
      </c>
      <c r="E1385" s="1"/>
      <c r="F1385" s="1"/>
      <c r="G1385" s="1"/>
      <c r="H1385" s="1"/>
      <c r="I1385" s="1"/>
      <c r="J1385" s="1"/>
      <c r="K1385" s="1"/>
      <c r="L1385" s="1"/>
      <c r="M1385" s="1"/>
      <c r="N1385" s="1">
        <v>11.889791730788962</v>
      </c>
      <c r="O1385" s="1">
        <v>13.102708911649275</v>
      </c>
      <c r="P1385" s="1">
        <v>10.102650880134115</v>
      </c>
      <c r="Q1385" s="1">
        <v>10.400101957585644</v>
      </c>
      <c r="R1385" s="1">
        <v>10.807309363887793</v>
      </c>
      <c r="S1385" s="1">
        <v>11.03170045591231</v>
      </c>
      <c r="T1385" s="1">
        <v>11.206056060748102</v>
      </c>
      <c r="U1385" s="1">
        <v>11.204820356598873</v>
      </c>
      <c r="V1385" s="1">
        <v>11.666613672496027</v>
      </c>
      <c r="W1385" s="1">
        <v>12.31851469829809</v>
      </c>
      <c r="X1385" s="1">
        <v>11.595268138801259</v>
      </c>
      <c r="Y1385" s="1">
        <v>12.664253989142951</v>
      </c>
    </row>
    <row r="1386" spans="1:25" x14ac:dyDescent="0.25">
      <c r="A1386" s="1" t="s">
        <v>174</v>
      </c>
      <c r="B1386" s="1" t="s">
        <v>18</v>
      </c>
      <c r="C1386" s="1"/>
      <c r="D1386" s="1" t="s">
        <v>19</v>
      </c>
      <c r="E1386" s="1"/>
      <c r="F1386" s="1"/>
      <c r="G1386" s="1"/>
      <c r="H1386" s="1"/>
      <c r="I1386" s="1"/>
      <c r="J1386" s="1"/>
      <c r="K1386" s="1"/>
      <c r="L1386" s="1"/>
      <c r="M1386" s="1"/>
      <c r="N1386" s="1">
        <v>7.2965663884076228</v>
      </c>
      <c r="O1386" s="1">
        <v>7.6898433792121503</v>
      </c>
      <c r="P1386" s="1">
        <v>8.2901810471374979</v>
      </c>
      <c r="Q1386" s="1">
        <v>7.0425400939575571</v>
      </c>
      <c r="R1386" s="1">
        <v>8.9665285832642923</v>
      </c>
      <c r="S1386" s="1">
        <v>8.9487137740149798</v>
      </c>
      <c r="T1386" s="1">
        <v>8.8139633057314501</v>
      </c>
      <c r="U1386" s="1">
        <v>9.9528330019880702</v>
      </c>
      <c r="V1386" s="1">
        <v>12.143493320138544</v>
      </c>
      <c r="W1386" s="1">
        <v>11.389297548045063</v>
      </c>
      <c r="X1386" s="1">
        <v>11.5065445026178</v>
      </c>
      <c r="Y1386" s="1">
        <v>13.516794995187681</v>
      </c>
    </row>
    <row r="1387" spans="1:25" x14ac:dyDescent="0.25">
      <c r="A1387" s="1" t="s">
        <v>174</v>
      </c>
      <c r="B1387" s="1" t="s">
        <v>20</v>
      </c>
      <c r="C1387" s="1"/>
      <c r="D1387" s="1" t="s">
        <v>21</v>
      </c>
      <c r="E1387" s="1"/>
      <c r="F1387" s="1"/>
      <c r="G1387" s="1">
        <v>130</v>
      </c>
      <c r="H1387" s="1">
        <v>122.8</v>
      </c>
      <c r="I1387" s="1">
        <v>122</v>
      </c>
      <c r="J1387" s="1">
        <v>120.5</v>
      </c>
      <c r="K1387" s="1">
        <v>121.1</v>
      </c>
      <c r="L1387" s="1">
        <v>123.5</v>
      </c>
      <c r="M1387" s="1">
        <v>121.9</v>
      </c>
      <c r="N1387" s="1">
        <v>111.79656638840764</v>
      </c>
      <c r="O1387" s="1">
        <v>115.08984337921214</v>
      </c>
      <c r="P1387" s="1">
        <v>117.79018104713751</v>
      </c>
      <c r="Q1387" s="1">
        <v>118.54254009395757</v>
      </c>
      <c r="R1387" s="1">
        <v>119.36652858326428</v>
      </c>
      <c r="S1387" s="1">
        <v>123.94871377401498</v>
      </c>
      <c r="T1387" s="1">
        <v>124.91396330573143</v>
      </c>
      <c r="U1387" s="1">
        <v>127.85283300198807</v>
      </c>
      <c r="V1387" s="1">
        <v>131.04349332013854</v>
      </c>
      <c r="W1387" s="1">
        <v>138.48929754804507</v>
      </c>
      <c r="X1387" s="1">
        <v>133.10654450261779</v>
      </c>
      <c r="Y1387" s="1">
        <v>133.51679499518769</v>
      </c>
    </row>
    <row r="1388" spans="1:25" x14ac:dyDescent="0.25">
      <c r="A1388" s="1" t="s">
        <v>175</v>
      </c>
      <c r="B1388" s="1" t="s">
        <v>4</v>
      </c>
      <c r="C1388" s="1"/>
      <c r="D1388" s="1" t="s">
        <v>5</v>
      </c>
      <c r="E1388" s="1"/>
      <c r="F1388" s="1"/>
      <c r="G1388" s="1"/>
      <c r="H1388" s="1"/>
      <c r="I1388" s="1"/>
      <c r="J1388" s="1"/>
      <c r="K1388" s="1"/>
      <c r="L1388" s="1"/>
      <c r="M1388" s="1"/>
      <c r="N1388" s="1">
        <v>24.5</v>
      </c>
      <c r="O1388" s="1">
        <v>23.2</v>
      </c>
      <c r="P1388" s="1">
        <v>22.2</v>
      </c>
      <c r="Q1388" s="1">
        <v>24.4</v>
      </c>
      <c r="R1388" s="1">
        <v>26.1</v>
      </c>
      <c r="S1388" s="1">
        <v>25.5</v>
      </c>
      <c r="T1388" s="1">
        <v>23.1</v>
      </c>
      <c r="U1388" s="1">
        <v>23.6</v>
      </c>
      <c r="V1388" s="1">
        <v>23.7</v>
      </c>
      <c r="W1388" s="1">
        <v>21.5</v>
      </c>
      <c r="X1388" s="1">
        <v>20.2</v>
      </c>
      <c r="Y1388" s="1">
        <v>19.899999999999999</v>
      </c>
    </row>
    <row r="1389" spans="1:25" x14ac:dyDescent="0.25">
      <c r="A1389" s="1" t="s">
        <v>175</v>
      </c>
      <c r="B1389" s="1" t="s">
        <v>6</v>
      </c>
      <c r="C1389" s="1"/>
      <c r="D1389" s="1" t="s">
        <v>7</v>
      </c>
      <c r="E1389" s="1"/>
      <c r="F1389" s="1"/>
      <c r="G1389" s="1"/>
      <c r="H1389" s="1"/>
      <c r="I1389" s="1"/>
      <c r="J1389" s="1"/>
      <c r="K1389" s="1"/>
      <c r="L1389" s="1"/>
      <c r="M1389" s="1"/>
      <c r="N1389" s="1">
        <v>90.455665024630534</v>
      </c>
      <c r="O1389" s="1">
        <v>81.445702864756839</v>
      </c>
      <c r="P1389" s="1">
        <v>77.8</v>
      </c>
      <c r="Q1389" s="1">
        <v>79.100000000000009</v>
      </c>
      <c r="R1389" s="1">
        <v>77.7</v>
      </c>
      <c r="S1389" s="1">
        <v>79.053414469235975</v>
      </c>
      <c r="T1389" s="1">
        <v>79.2</v>
      </c>
      <c r="U1389" s="1">
        <v>81.453978779840838</v>
      </c>
      <c r="V1389" s="1">
        <v>80.348162475822036</v>
      </c>
      <c r="W1389" s="1">
        <v>83.1</v>
      </c>
      <c r="X1389" s="1">
        <v>82.552547770700627</v>
      </c>
      <c r="Y1389" s="1">
        <v>82.40000000000002</v>
      </c>
    </row>
    <row r="1390" spans="1:25" x14ac:dyDescent="0.25">
      <c r="A1390" s="1" t="s">
        <v>175</v>
      </c>
      <c r="B1390" s="1" t="s">
        <v>8</v>
      </c>
      <c r="C1390" s="1"/>
      <c r="D1390" s="1" t="s">
        <v>9</v>
      </c>
      <c r="E1390" s="1"/>
      <c r="F1390" s="1"/>
      <c r="G1390" s="1"/>
      <c r="H1390" s="1"/>
      <c r="I1390" s="1"/>
      <c r="J1390" s="1"/>
      <c r="K1390" s="1"/>
      <c r="L1390" s="1"/>
      <c r="M1390" s="1"/>
      <c r="N1390" s="1">
        <v>120.13048029556651</v>
      </c>
      <c r="O1390" s="1">
        <v>118.16688874083943</v>
      </c>
      <c r="P1390" s="1">
        <v>111.70000000000002</v>
      </c>
      <c r="Q1390" s="1">
        <v>120.4</v>
      </c>
      <c r="R1390" s="1">
        <v>129.6</v>
      </c>
      <c r="S1390" s="1">
        <v>132.2312373225152</v>
      </c>
      <c r="T1390" s="1">
        <v>132.39999999999998</v>
      </c>
      <c r="U1390" s="1">
        <v>131.52944297082229</v>
      </c>
      <c r="V1390" s="1">
        <v>139.96847195357833</v>
      </c>
      <c r="W1390" s="1">
        <v>151</v>
      </c>
      <c r="X1390" s="1">
        <v>149.43012738853503</v>
      </c>
      <c r="Y1390" s="1">
        <v>151.79999999999995</v>
      </c>
    </row>
    <row r="1391" spans="1:25" x14ac:dyDescent="0.25">
      <c r="A1391" s="1" t="s">
        <v>175</v>
      </c>
      <c r="B1391" s="1" t="s">
        <v>10</v>
      </c>
      <c r="C1391" s="1"/>
      <c r="D1391" s="1" t="s">
        <v>11</v>
      </c>
      <c r="E1391" s="1"/>
      <c r="F1391" s="1"/>
      <c r="G1391" s="1"/>
      <c r="H1391" s="1"/>
      <c r="I1391" s="1"/>
      <c r="J1391" s="1"/>
      <c r="K1391" s="1"/>
      <c r="L1391" s="1"/>
      <c r="M1391" s="1"/>
      <c r="N1391" s="1">
        <v>22.513854679802954</v>
      </c>
      <c r="O1391" s="1">
        <v>18.887408394403732</v>
      </c>
      <c r="P1391" s="1">
        <v>18.399999999999999</v>
      </c>
      <c r="Q1391" s="1">
        <v>18.200000000000003</v>
      </c>
      <c r="R1391" s="1">
        <v>18.600000000000005</v>
      </c>
      <c r="S1391" s="1">
        <v>22.715348208248816</v>
      </c>
      <c r="T1391" s="1">
        <v>25.000000000000004</v>
      </c>
      <c r="U1391" s="1">
        <v>25.016578249336867</v>
      </c>
      <c r="V1391" s="1">
        <v>25.783365570599614</v>
      </c>
      <c r="W1391" s="1">
        <v>25</v>
      </c>
      <c r="X1391" s="1">
        <v>27.217324840764327</v>
      </c>
      <c r="Y1391" s="1">
        <v>28.2</v>
      </c>
    </row>
    <row r="1392" spans="1:25" x14ac:dyDescent="0.25">
      <c r="A1392" s="1" t="s">
        <v>175</v>
      </c>
      <c r="B1392" s="1" t="s">
        <v>12</v>
      </c>
      <c r="C1392" s="1"/>
      <c r="D1392" s="1" t="s">
        <v>13</v>
      </c>
      <c r="E1392" s="1"/>
      <c r="F1392" s="1"/>
      <c r="G1392" s="1"/>
      <c r="H1392" s="1"/>
      <c r="I1392" s="1"/>
      <c r="J1392" s="1"/>
      <c r="K1392" s="1"/>
      <c r="L1392" s="1"/>
      <c r="M1392" s="1"/>
      <c r="N1392" s="1">
        <v>37.1</v>
      </c>
      <c r="O1392" s="1">
        <v>36.200000000000003</v>
      </c>
      <c r="P1392" s="1">
        <v>39.331744749596126</v>
      </c>
      <c r="Q1392" s="1">
        <v>38.799999999999997</v>
      </c>
      <c r="R1392" s="1">
        <v>38.799999999999997</v>
      </c>
      <c r="S1392" s="1">
        <v>41.300000000000004</v>
      </c>
      <c r="T1392" s="1">
        <v>43.133359133126945</v>
      </c>
      <c r="U1392" s="1">
        <v>40.600000000000009</v>
      </c>
      <c r="V1392" s="1">
        <v>38.5</v>
      </c>
      <c r="W1392" s="1">
        <v>37.4</v>
      </c>
      <c r="X1392" s="1">
        <v>36.9</v>
      </c>
      <c r="Y1392" s="1">
        <v>39.200000000000003</v>
      </c>
    </row>
    <row r="1393" spans="1:25" x14ac:dyDescent="0.25">
      <c r="A1393" s="1" t="s">
        <v>175</v>
      </c>
      <c r="B1393" s="1" t="s">
        <v>14</v>
      </c>
      <c r="C1393" s="1"/>
      <c r="D1393" s="1" t="s">
        <v>15</v>
      </c>
      <c r="E1393" s="1"/>
      <c r="F1393" s="1"/>
      <c r="G1393" s="1"/>
      <c r="H1393" s="1"/>
      <c r="I1393" s="1"/>
      <c r="J1393" s="1"/>
      <c r="K1393" s="1"/>
      <c r="L1393" s="1"/>
      <c r="M1393" s="1"/>
      <c r="N1393" s="1">
        <v>28.8</v>
      </c>
      <c r="O1393" s="1">
        <v>31.4</v>
      </c>
      <c r="P1393" s="1">
        <v>31.525444264943459</v>
      </c>
      <c r="Q1393" s="1">
        <v>32.6</v>
      </c>
      <c r="R1393" s="1">
        <v>31.7</v>
      </c>
      <c r="S1393" s="1">
        <v>33.20000000000001</v>
      </c>
      <c r="T1393" s="1">
        <v>35.827708978328175</v>
      </c>
      <c r="U1393" s="1">
        <v>35.200000000000003</v>
      </c>
      <c r="V1393" s="1">
        <v>36</v>
      </c>
      <c r="W1393" s="1">
        <v>35.100000000000009</v>
      </c>
      <c r="X1393" s="1">
        <v>36.5</v>
      </c>
      <c r="Y1393" s="1">
        <v>38.1</v>
      </c>
    </row>
    <row r="1394" spans="1:25" x14ac:dyDescent="0.25">
      <c r="A1394" s="1" t="s">
        <v>175</v>
      </c>
      <c r="B1394" s="1" t="s">
        <v>16</v>
      </c>
      <c r="C1394" s="1"/>
      <c r="D1394" s="1" t="s">
        <v>17</v>
      </c>
      <c r="E1394" s="1"/>
      <c r="F1394" s="1"/>
      <c r="G1394" s="1"/>
      <c r="H1394" s="1"/>
      <c r="I1394" s="1"/>
      <c r="J1394" s="1"/>
      <c r="K1394" s="1"/>
      <c r="L1394" s="1"/>
      <c r="M1394" s="1"/>
      <c r="N1394" s="1">
        <v>54.3</v>
      </c>
      <c r="O1394" s="1">
        <v>58</v>
      </c>
      <c r="P1394" s="1">
        <v>53.04281098546042</v>
      </c>
      <c r="Q1394" s="1">
        <v>52.7</v>
      </c>
      <c r="R1394" s="1">
        <v>57</v>
      </c>
      <c r="S1394" s="1">
        <v>51.4</v>
      </c>
      <c r="T1394" s="1">
        <v>50.338931888544899</v>
      </c>
      <c r="U1394" s="1">
        <v>56.2</v>
      </c>
      <c r="V1394" s="1">
        <v>52</v>
      </c>
      <c r="W1394" s="1">
        <v>51.70000000000001</v>
      </c>
      <c r="X1394" s="1">
        <v>55.5</v>
      </c>
      <c r="Y1394" s="1">
        <v>55.6</v>
      </c>
    </row>
    <row r="1395" spans="1:25" x14ac:dyDescent="0.25">
      <c r="A1395" s="1" t="s">
        <v>175</v>
      </c>
      <c r="B1395" s="1" t="s">
        <v>18</v>
      </c>
      <c r="C1395" s="1"/>
      <c r="D1395" s="1" t="s">
        <v>19</v>
      </c>
      <c r="E1395" s="1"/>
      <c r="F1395" s="1"/>
      <c r="G1395" s="1"/>
      <c r="H1395" s="1"/>
      <c r="I1395" s="1"/>
      <c r="J1395" s="1"/>
      <c r="K1395" s="1"/>
      <c r="L1395" s="1"/>
      <c r="M1395" s="1"/>
      <c r="N1395" s="1">
        <v>36</v>
      </c>
      <c r="O1395" s="1">
        <v>31.50627009646302</v>
      </c>
      <c r="P1395" s="1">
        <v>32.293306122448982</v>
      </c>
      <c r="Q1395" s="1">
        <v>32.6</v>
      </c>
      <c r="R1395" s="1">
        <v>31.3</v>
      </c>
      <c r="S1395" s="1">
        <v>34.394214229867082</v>
      </c>
      <c r="T1395" s="1">
        <v>34.6</v>
      </c>
      <c r="U1395" s="1">
        <v>35</v>
      </c>
      <c r="V1395" s="1">
        <v>36.205594405594411</v>
      </c>
      <c r="W1395" s="1">
        <v>37.299999999999997</v>
      </c>
      <c r="X1395" s="1">
        <v>41.692273068267063</v>
      </c>
      <c r="Y1395" s="1">
        <v>41.8</v>
      </c>
    </row>
    <row r="1396" spans="1:25" x14ac:dyDescent="0.25">
      <c r="A1396" s="1" t="s">
        <v>175</v>
      </c>
      <c r="B1396" s="1" t="s">
        <v>20</v>
      </c>
      <c r="C1396" s="1"/>
      <c r="D1396" s="1" t="s">
        <v>21</v>
      </c>
      <c r="E1396" s="1">
        <v>382.8</v>
      </c>
      <c r="F1396" s="1">
        <v>368.90000000000003</v>
      </c>
      <c r="G1396" s="1">
        <v>373.09999999999997</v>
      </c>
      <c r="H1396" s="1">
        <v>399.5</v>
      </c>
      <c r="I1396" s="1">
        <v>397.2</v>
      </c>
      <c r="J1396" s="1">
        <v>380.7</v>
      </c>
      <c r="K1396" s="1">
        <v>388.8</v>
      </c>
      <c r="L1396" s="1">
        <v>412.3</v>
      </c>
      <c r="M1396" s="1">
        <v>405.5</v>
      </c>
      <c r="N1396" s="1">
        <v>413.8</v>
      </c>
      <c r="O1396" s="1">
        <v>398.80627009646298</v>
      </c>
      <c r="P1396" s="1">
        <v>386.293306122449</v>
      </c>
      <c r="Q1396" s="1">
        <v>398.80000000000007</v>
      </c>
      <c r="R1396" s="1">
        <v>410.8</v>
      </c>
      <c r="S1396" s="1">
        <v>419.79421422986707</v>
      </c>
      <c r="T1396" s="1">
        <v>423.6</v>
      </c>
      <c r="U1396" s="1">
        <v>428.59999999999997</v>
      </c>
      <c r="V1396" s="1">
        <v>432.50559440559437</v>
      </c>
      <c r="W1396" s="1">
        <v>442.1</v>
      </c>
      <c r="X1396" s="1">
        <v>449.99227306826702</v>
      </c>
      <c r="Y1396" s="1">
        <v>457</v>
      </c>
    </row>
    <row r="1397" spans="1:25" x14ac:dyDescent="0.25">
      <c r="A1397" s="1" t="s">
        <v>176</v>
      </c>
      <c r="B1397" s="1" t="s">
        <v>4</v>
      </c>
      <c r="C1397" s="1"/>
      <c r="D1397" s="1" t="s">
        <v>5</v>
      </c>
      <c r="E1397" s="1"/>
      <c r="F1397" s="1"/>
      <c r="G1397" s="1"/>
      <c r="H1397" s="1"/>
      <c r="I1397" s="1"/>
      <c r="J1397" s="1"/>
      <c r="K1397" s="1"/>
      <c r="L1397" s="1"/>
      <c r="M1397" s="1"/>
      <c r="N1397" s="1">
        <v>55.3</v>
      </c>
      <c r="O1397" s="1">
        <v>58.1</v>
      </c>
      <c r="P1397" s="1">
        <v>55.9</v>
      </c>
      <c r="Q1397" s="1">
        <v>52.4</v>
      </c>
      <c r="R1397" s="1">
        <v>54.6</v>
      </c>
      <c r="S1397" s="1">
        <v>54.9</v>
      </c>
      <c r="T1397" s="1">
        <v>56.1</v>
      </c>
      <c r="U1397" s="1">
        <v>53.9</v>
      </c>
      <c r="V1397" s="1">
        <v>49.7</v>
      </c>
      <c r="W1397" s="1">
        <v>48.5</v>
      </c>
      <c r="X1397" s="1">
        <v>50.4</v>
      </c>
      <c r="Y1397" s="1">
        <v>43.1</v>
      </c>
    </row>
    <row r="1398" spans="1:25" x14ac:dyDescent="0.25">
      <c r="A1398" s="1" t="s">
        <v>176</v>
      </c>
      <c r="B1398" s="1" t="s">
        <v>6</v>
      </c>
      <c r="C1398" s="1"/>
      <c r="D1398" s="1" t="s">
        <v>7</v>
      </c>
      <c r="E1398" s="1"/>
      <c r="F1398" s="1"/>
      <c r="G1398" s="1"/>
      <c r="H1398" s="1"/>
      <c r="I1398" s="1"/>
      <c r="J1398" s="1"/>
      <c r="K1398" s="1"/>
      <c r="L1398" s="1"/>
      <c r="M1398" s="1"/>
      <c r="N1398" s="1">
        <v>32.672087020648966</v>
      </c>
      <c r="O1398" s="1">
        <v>33.424268156424581</v>
      </c>
      <c r="P1398" s="1">
        <v>32.743418209876538</v>
      </c>
      <c r="Q1398" s="1">
        <v>29.959145396721844</v>
      </c>
      <c r="R1398" s="1">
        <v>25.943112244897961</v>
      </c>
      <c r="S1398" s="1">
        <v>22.627439198855512</v>
      </c>
      <c r="T1398" s="1">
        <v>24.34416365824308</v>
      </c>
      <c r="U1398" s="1">
        <v>29.008923400894975</v>
      </c>
      <c r="V1398" s="1">
        <v>29.035671514114625</v>
      </c>
      <c r="W1398" s="1">
        <v>30.492148691448577</v>
      </c>
      <c r="X1398" s="1">
        <v>30.710880658436214</v>
      </c>
      <c r="Y1398" s="1">
        <v>31.920746789281743</v>
      </c>
    </row>
    <row r="1399" spans="1:25" x14ac:dyDescent="0.25">
      <c r="A1399" s="1" t="s">
        <v>176</v>
      </c>
      <c r="B1399" s="1" t="s">
        <v>8</v>
      </c>
      <c r="C1399" s="1"/>
      <c r="D1399" s="1" t="s">
        <v>9</v>
      </c>
      <c r="E1399" s="1"/>
      <c r="F1399" s="1"/>
      <c r="G1399" s="1"/>
      <c r="H1399" s="1"/>
      <c r="I1399" s="1"/>
      <c r="J1399" s="1"/>
      <c r="K1399" s="1"/>
      <c r="L1399" s="1"/>
      <c r="M1399" s="1"/>
      <c r="N1399" s="1">
        <v>22.760361356932151</v>
      </c>
      <c r="O1399" s="1">
        <v>22.615553072625701</v>
      </c>
      <c r="P1399" s="1">
        <v>22.359120370370377</v>
      </c>
      <c r="Q1399" s="1">
        <v>23.155092554839769</v>
      </c>
      <c r="R1399" s="1">
        <v>21.095225947521865</v>
      </c>
      <c r="S1399" s="1">
        <v>19.121001430615159</v>
      </c>
      <c r="T1399" s="1">
        <v>17.936813848005187</v>
      </c>
      <c r="U1399" s="1">
        <v>22.929060279020796</v>
      </c>
      <c r="V1399" s="1">
        <v>20.923045337895637</v>
      </c>
      <c r="W1399" s="1">
        <v>22.52738789798299</v>
      </c>
      <c r="X1399" s="1">
        <v>22.649127572016461</v>
      </c>
      <c r="Y1399" s="1">
        <v>24.681377834152535</v>
      </c>
    </row>
    <row r="1400" spans="1:25" x14ac:dyDescent="0.25">
      <c r="A1400" s="1" t="s">
        <v>176</v>
      </c>
      <c r="B1400" s="1" t="s">
        <v>10</v>
      </c>
      <c r="C1400" s="1"/>
      <c r="D1400" s="1" t="s">
        <v>11</v>
      </c>
      <c r="E1400" s="1"/>
      <c r="F1400" s="1"/>
      <c r="G1400" s="1"/>
      <c r="H1400" s="1"/>
      <c r="I1400" s="1"/>
      <c r="J1400" s="1"/>
      <c r="K1400" s="1"/>
      <c r="L1400" s="1"/>
      <c r="M1400" s="1"/>
      <c r="N1400" s="1">
        <v>12.467551622418879</v>
      </c>
      <c r="O1400" s="1">
        <v>12.960178770949721</v>
      </c>
      <c r="P1400" s="1">
        <v>12.597461419753085</v>
      </c>
      <c r="Q1400" s="1">
        <v>11.68576204843839</v>
      </c>
      <c r="R1400" s="1">
        <v>10.661661807580176</v>
      </c>
      <c r="S1400" s="1">
        <v>9.2515593705293284</v>
      </c>
      <c r="T1400" s="1">
        <v>11.519022493751736</v>
      </c>
      <c r="U1400" s="1">
        <v>14.262016320084234</v>
      </c>
      <c r="V1400" s="1">
        <v>15.041283147989734</v>
      </c>
      <c r="W1400" s="1">
        <v>15.780463410568428</v>
      </c>
      <c r="X1400" s="1">
        <v>16.139991769547326</v>
      </c>
      <c r="Y1400" s="1">
        <v>17.597875376565721</v>
      </c>
    </row>
    <row r="1401" spans="1:25" x14ac:dyDescent="0.25">
      <c r="A1401" s="1" t="s">
        <v>176</v>
      </c>
      <c r="B1401" s="1" t="s">
        <v>12</v>
      </c>
      <c r="C1401" s="1"/>
      <c r="D1401" s="1" t="s">
        <v>13</v>
      </c>
      <c r="E1401" s="1"/>
      <c r="F1401" s="1"/>
      <c r="G1401" s="1"/>
      <c r="H1401" s="1"/>
      <c r="I1401" s="1"/>
      <c r="J1401" s="1"/>
      <c r="K1401" s="1"/>
      <c r="L1401" s="1"/>
      <c r="M1401" s="1"/>
      <c r="N1401" s="1">
        <v>20.826812526812525</v>
      </c>
      <c r="O1401" s="1">
        <v>21.264169520547945</v>
      </c>
      <c r="P1401" s="1">
        <v>20.545141874462598</v>
      </c>
      <c r="Q1401" s="1">
        <v>19.660608783556103</v>
      </c>
      <c r="R1401" s="1">
        <v>18.553227158424143</v>
      </c>
      <c r="S1401" s="1">
        <v>19.102592730430469</v>
      </c>
      <c r="T1401" s="1">
        <v>18.054999378959135</v>
      </c>
      <c r="U1401" s="1">
        <v>17.05323846908734</v>
      </c>
      <c r="V1401" s="1">
        <v>19.575193890943805</v>
      </c>
      <c r="W1401" s="1">
        <v>19.217518248175182</v>
      </c>
      <c r="X1401" s="1">
        <v>20.103484640073361</v>
      </c>
      <c r="Y1401" s="1">
        <v>20.792880186895097</v>
      </c>
    </row>
    <row r="1402" spans="1:25" x14ac:dyDescent="0.25">
      <c r="A1402" s="1" t="s">
        <v>176</v>
      </c>
      <c r="B1402" s="1" t="s">
        <v>14</v>
      </c>
      <c r="C1402" s="1"/>
      <c r="D1402" s="1" t="s">
        <v>15</v>
      </c>
      <c r="E1402" s="1"/>
      <c r="F1402" s="1"/>
      <c r="G1402" s="1"/>
      <c r="H1402" s="1"/>
      <c r="I1402" s="1"/>
      <c r="J1402" s="1"/>
      <c r="K1402" s="1"/>
      <c r="L1402" s="1"/>
      <c r="M1402" s="1"/>
      <c r="N1402" s="1">
        <v>12.86102531102531</v>
      </c>
      <c r="O1402" s="1">
        <v>13.117433647260272</v>
      </c>
      <c r="P1402" s="1">
        <v>13.547721410146172</v>
      </c>
      <c r="Q1402" s="1">
        <v>13.069931483769514</v>
      </c>
      <c r="R1402" s="1">
        <v>12.591114836546522</v>
      </c>
      <c r="S1402" s="1">
        <v>12.376826696439649</v>
      </c>
      <c r="T1402" s="1">
        <v>11.997913302695316</v>
      </c>
      <c r="U1402" s="1">
        <v>11.496197252208047</v>
      </c>
      <c r="V1402" s="1">
        <v>12.7200214771507</v>
      </c>
      <c r="W1402" s="1">
        <v>13.267153284671531</v>
      </c>
      <c r="X1402" s="1">
        <v>14.271251719394773</v>
      </c>
      <c r="Y1402" s="1">
        <v>14.897674936032928</v>
      </c>
    </row>
    <row r="1403" spans="1:25" x14ac:dyDescent="0.25">
      <c r="A1403" s="1" t="s">
        <v>176</v>
      </c>
      <c r="B1403" s="1" t="s">
        <v>16</v>
      </c>
      <c r="C1403" s="1"/>
      <c r="D1403" s="1" t="s">
        <v>17</v>
      </c>
      <c r="E1403" s="1"/>
      <c r="F1403" s="1"/>
      <c r="G1403" s="1"/>
      <c r="H1403" s="1"/>
      <c r="I1403" s="1"/>
      <c r="J1403" s="1"/>
      <c r="K1403" s="1"/>
      <c r="L1403" s="1"/>
      <c r="M1403" s="1"/>
      <c r="N1403" s="1">
        <v>17.712162162162162</v>
      </c>
      <c r="O1403" s="1">
        <v>18.51839683219178</v>
      </c>
      <c r="P1403" s="1">
        <v>17.907136715391228</v>
      </c>
      <c r="Q1403" s="1">
        <v>16.869459732674379</v>
      </c>
      <c r="R1403" s="1">
        <v>16.455658005029338</v>
      </c>
      <c r="S1403" s="1">
        <v>16.120580573129885</v>
      </c>
      <c r="T1403" s="1">
        <v>16.747087318345546</v>
      </c>
      <c r="U1403" s="1">
        <v>15.950564278704613</v>
      </c>
      <c r="V1403" s="1">
        <v>17.404784631905503</v>
      </c>
      <c r="W1403" s="1">
        <v>17.115328467153287</v>
      </c>
      <c r="X1403" s="1">
        <v>18.025263640531868</v>
      </c>
      <c r="Y1403" s="1">
        <v>19.509444877071978</v>
      </c>
    </row>
    <row r="1404" spans="1:25" x14ac:dyDescent="0.25">
      <c r="A1404" s="1" t="s">
        <v>176</v>
      </c>
      <c r="B1404" s="1" t="s">
        <v>18</v>
      </c>
      <c r="C1404" s="1"/>
      <c r="D1404" s="1" t="s">
        <v>19</v>
      </c>
      <c r="E1404" s="1"/>
      <c r="F1404" s="1"/>
      <c r="G1404" s="1"/>
      <c r="H1404" s="1"/>
      <c r="I1404" s="1"/>
      <c r="J1404" s="1"/>
      <c r="K1404" s="1"/>
      <c r="L1404" s="1"/>
      <c r="M1404" s="1"/>
      <c r="N1404" s="1">
        <v>8.8286956521739128</v>
      </c>
      <c r="O1404" s="1">
        <v>9.2262172284644208</v>
      </c>
      <c r="P1404" s="1">
        <v>9.193371919342793</v>
      </c>
      <c r="Q1404" s="1">
        <v>7.051413881748072</v>
      </c>
      <c r="R1404" s="1">
        <v>6.2734021632251729</v>
      </c>
      <c r="S1404" s="1">
        <v>6.0545597484276721</v>
      </c>
      <c r="T1404" s="1">
        <v>6.3174666666666663</v>
      </c>
      <c r="U1404" s="1">
        <v>6.2132653061224481</v>
      </c>
      <c r="V1404" s="1">
        <v>5.8799318071115438</v>
      </c>
      <c r="W1404" s="1">
        <v>8.1260563380281692</v>
      </c>
      <c r="X1404" s="1">
        <v>8.653135236312588</v>
      </c>
      <c r="Y1404" s="1">
        <v>7.9520716685330353</v>
      </c>
    </row>
    <row r="1405" spans="1:25" x14ac:dyDescent="0.25">
      <c r="A1405" s="1" t="s">
        <v>176</v>
      </c>
      <c r="B1405" s="1" t="s">
        <v>20</v>
      </c>
      <c r="C1405" s="1"/>
      <c r="D1405" s="1" t="s">
        <v>21</v>
      </c>
      <c r="E1405" s="1">
        <v>177</v>
      </c>
      <c r="F1405" s="1">
        <v>182.10000000000002</v>
      </c>
      <c r="G1405" s="1">
        <v>178</v>
      </c>
      <c r="H1405" s="1">
        <v>183.5</v>
      </c>
      <c r="I1405" s="1">
        <v>184.5</v>
      </c>
      <c r="J1405" s="1">
        <v>179.6</v>
      </c>
      <c r="K1405" s="1">
        <v>178.7</v>
      </c>
      <c r="L1405" s="1">
        <v>182.4</v>
      </c>
      <c r="M1405" s="1">
        <v>186.9</v>
      </c>
      <c r="N1405" s="1">
        <v>183.4286956521739</v>
      </c>
      <c r="O1405" s="1">
        <v>189.22621722846441</v>
      </c>
      <c r="P1405" s="1">
        <v>184.79337191934277</v>
      </c>
      <c r="Q1405" s="1">
        <v>173.85141388174807</v>
      </c>
      <c r="R1405" s="1">
        <v>166.17340216322518</v>
      </c>
      <c r="S1405" s="1">
        <v>159.55455974842766</v>
      </c>
      <c r="T1405" s="1">
        <v>163.01746666666665</v>
      </c>
      <c r="U1405" s="1">
        <v>170.81326530612245</v>
      </c>
      <c r="V1405" s="1">
        <v>170.27993180711155</v>
      </c>
      <c r="W1405" s="1">
        <v>175.02605633802818</v>
      </c>
      <c r="X1405" s="1">
        <v>180.95313523631259</v>
      </c>
      <c r="Y1405" s="1">
        <v>180.45207166853305</v>
      </c>
    </row>
    <row r="1406" spans="1:25" x14ac:dyDescent="0.25">
      <c r="A1406" s="1" t="s">
        <v>177</v>
      </c>
      <c r="B1406" s="1" t="s">
        <v>4</v>
      </c>
      <c r="C1406" s="1"/>
      <c r="D1406" s="1" t="s">
        <v>5</v>
      </c>
      <c r="E1406" s="1"/>
      <c r="F1406" s="1"/>
      <c r="G1406" s="1"/>
      <c r="H1406" s="1"/>
      <c r="I1406" s="1"/>
      <c r="J1406" s="1"/>
      <c r="K1406" s="1"/>
      <c r="L1406" s="1"/>
      <c r="M1406" s="1"/>
      <c r="N1406" s="1">
        <v>87</v>
      </c>
      <c r="O1406" s="1">
        <v>88.8</v>
      </c>
      <c r="P1406" s="1">
        <v>90</v>
      </c>
      <c r="Q1406" s="1">
        <v>80.3</v>
      </c>
      <c r="R1406" s="1">
        <v>78.3</v>
      </c>
      <c r="S1406" s="1">
        <v>81.099999999999994</v>
      </c>
      <c r="T1406" s="1">
        <v>85.1</v>
      </c>
      <c r="U1406" s="1">
        <v>81.8</v>
      </c>
      <c r="V1406" s="1">
        <v>89.2</v>
      </c>
      <c r="W1406" s="1">
        <v>83.5</v>
      </c>
      <c r="X1406" s="1">
        <v>90.1</v>
      </c>
      <c r="Y1406" s="1">
        <v>82.8</v>
      </c>
    </row>
    <row r="1407" spans="1:25" x14ac:dyDescent="0.25">
      <c r="A1407" s="1" t="s">
        <v>177</v>
      </c>
      <c r="B1407" s="1" t="s">
        <v>6</v>
      </c>
      <c r="C1407" s="1"/>
      <c r="D1407" s="1" t="s">
        <v>7</v>
      </c>
      <c r="E1407" s="1"/>
      <c r="F1407" s="1"/>
      <c r="G1407" s="1"/>
      <c r="H1407" s="1"/>
      <c r="I1407" s="1"/>
      <c r="J1407" s="1"/>
      <c r="K1407" s="1"/>
      <c r="L1407" s="1"/>
      <c r="M1407" s="1"/>
      <c r="N1407" s="1">
        <v>134.84106194690267</v>
      </c>
      <c r="O1407" s="1">
        <v>135.27140409683426</v>
      </c>
      <c r="P1407" s="1">
        <v>133.52510802469135</v>
      </c>
      <c r="Q1407" s="1">
        <v>122.43909320720867</v>
      </c>
      <c r="R1407" s="1">
        <v>106.03354591836735</v>
      </c>
      <c r="S1407" s="1">
        <v>101.08110634239391</v>
      </c>
      <c r="T1407" s="1">
        <v>99.03778580024067</v>
      </c>
      <c r="U1407" s="1">
        <v>104.24903044660876</v>
      </c>
      <c r="V1407" s="1">
        <v>105.64987168520103</v>
      </c>
      <c r="W1407" s="1">
        <v>109.39336556092684</v>
      </c>
      <c r="X1407" s="1">
        <v>112.03061728395062</v>
      </c>
      <c r="Y1407" s="1">
        <v>109.31910575550972</v>
      </c>
    </row>
    <row r="1408" spans="1:25" x14ac:dyDescent="0.25">
      <c r="A1408" s="1" t="s">
        <v>177</v>
      </c>
      <c r="B1408" s="1" t="s">
        <v>8</v>
      </c>
      <c r="C1408" s="1"/>
      <c r="D1408" s="1" t="s">
        <v>9</v>
      </c>
      <c r="E1408" s="1"/>
      <c r="F1408" s="1"/>
      <c r="G1408" s="1"/>
      <c r="H1408" s="1"/>
      <c r="I1408" s="1"/>
      <c r="J1408" s="1"/>
      <c r="K1408" s="1"/>
      <c r="L1408" s="1"/>
      <c r="M1408" s="1"/>
      <c r="N1408" s="1">
        <v>110.20407079646017</v>
      </c>
      <c r="O1408" s="1">
        <v>110.17743761638735</v>
      </c>
      <c r="P1408" s="1">
        <v>107.40342592592594</v>
      </c>
      <c r="Q1408" s="1">
        <v>101.80273179483001</v>
      </c>
      <c r="R1408" s="1">
        <v>98.790579446064115</v>
      </c>
      <c r="S1408" s="1">
        <v>89.290405340963261</v>
      </c>
      <c r="T1408" s="1">
        <v>88.600120336943448</v>
      </c>
      <c r="U1408" s="1">
        <v>93.197727472141793</v>
      </c>
      <c r="V1408" s="1">
        <v>99.420564585115471</v>
      </c>
      <c r="W1408" s="1">
        <v>101.99278213035504</v>
      </c>
      <c r="X1408" s="1">
        <v>93.39209876543211</v>
      </c>
      <c r="Y1408" s="1">
        <v>101.81338195655624</v>
      </c>
    </row>
    <row r="1409" spans="1:25" x14ac:dyDescent="0.25">
      <c r="A1409" s="1" t="s">
        <v>177</v>
      </c>
      <c r="B1409" s="1" t="s">
        <v>10</v>
      </c>
      <c r="C1409" s="1"/>
      <c r="D1409" s="1" t="s">
        <v>11</v>
      </c>
      <c r="E1409" s="1"/>
      <c r="F1409" s="1"/>
      <c r="G1409" s="1"/>
      <c r="H1409" s="1"/>
      <c r="I1409" s="1"/>
      <c r="J1409" s="1"/>
      <c r="K1409" s="1"/>
      <c r="L1409" s="1"/>
      <c r="M1409" s="1"/>
      <c r="N1409" s="1">
        <v>51.454867256637172</v>
      </c>
      <c r="O1409" s="1">
        <v>52.451158286778401</v>
      </c>
      <c r="P1409" s="1">
        <v>51.371466049382711</v>
      </c>
      <c r="Q1409" s="1">
        <v>47.758174997961341</v>
      </c>
      <c r="R1409" s="1">
        <v>43.57587463556851</v>
      </c>
      <c r="S1409" s="1">
        <v>41.328488316642819</v>
      </c>
      <c r="T1409" s="1">
        <v>46.86209386281589</v>
      </c>
      <c r="U1409" s="1">
        <v>51.253242081249446</v>
      </c>
      <c r="V1409" s="1">
        <v>54.729563729683498</v>
      </c>
      <c r="W1409" s="1">
        <v>56.613852308718123</v>
      </c>
      <c r="X1409" s="1">
        <v>58.877283950617276</v>
      </c>
      <c r="Y1409" s="1">
        <v>60.267512287934039</v>
      </c>
    </row>
    <row r="1410" spans="1:25" x14ac:dyDescent="0.25">
      <c r="A1410" s="1" t="s">
        <v>177</v>
      </c>
      <c r="B1410" s="1" t="s">
        <v>12</v>
      </c>
      <c r="C1410" s="1"/>
      <c r="D1410" s="1" t="s">
        <v>13</v>
      </c>
      <c r="E1410" s="1"/>
      <c r="F1410" s="1"/>
      <c r="G1410" s="1"/>
      <c r="H1410" s="1"/>
      <c r="I1410" s="1"/>
      <c r="J1410" s="1"/>
      <c r="K1410" s="1"/>
      <c r="L1410" s="1"/>
      <c r="M1410" s="1"/>
      <c r="N1410" s="1">
        <v>58.833719433719423</v>
      </c>
      <c r="O1410" s="1">
        <v>59.330650684931506</v>
      </c>
      <c r="P1410" s="1">
        <v>57.565907136715389</v>
      </c>
      <c r="Q1410" s="1">
        <v>55.612568797034704</v>
      </c>
      <c r="R1410" s="1">
        <v>53.593880972338646</v>
      </c>
      <c r="S1410" s="1">
        <v>48.679506264731423</v>
      </c>
      <c r="T1410" s="1">
        <v>47.760874425537196</v>
      </c>
      <c r="U1410" s="1">
        <v>51.198037291462214</v>
      </c>
      <c r="V1410" s="1">
        <v>54.905070993914812</v>
      </c>
      <c r="W1410" s="1">
        <v>54.514210030609831</v>
      </c>
      <c r="X1410" s="1">
        <v>56.550641907381937</v>
      </c>
      <c r="Y1410" s="1">
        <v>53.526599176771612</v>
      </c>
    </row>
    <row r="1411" spans="1:25" x14ac:dyDescent="0.25">
      <c r="A1411" s="1" t="s">
        <v>177</v>
      </c>
      <c r="B1411" s="1" t="s">
        <v>14</v>
      </c>
      <c r="C1411" s="1"/>
      <c r="D1411" s="1" t="s">
        <v>15</v>
      </c>
      <c r="E1411" s="1"/>
      <c r="F1411" s="1"/>
      <c r="G1411" s="1"/>
      <c r="H1411" s="1"/>
      <c r="I1411" s="1"/>
      <c r="J1411" s="1"/>
      <c r="K1411" s="1"/>
      <c r="L1411" s="1"/>
      <c r="M1411" s="1"/>
      <c r="N1411" s="1">
        <v>36.33114543114543</v>
      </c>
      <c r="O1411" s="1">
        <v>36.599871575342462</v>
      </c>
      <c r="P1411" s="1">
        <v>37.95967325881341</v>
      </c>
      <c r="Q1411" s="1">
        <v>36.969987644614172</v>
      </c>
      <c r="R1411" s="1">
        <v>36.371392647587115</v>
      </c>
      <c r="S1411" s="1">
        <v>31.540106686515323</v>
      </c>
      <c r="T1411" s="1">
        <v>31.738069804993167</v>
      </c>
      <c r="U1411" s="1">
        <v>34.514425907752695</v>
      </c>
      <c r="V1411" s="1">
        <v>35.677484787018258</v>
      </c>
      <c r="W1411" s="1">
        <v>37.634848128090411</v>
      </c>
      <c r="X1411" s="1">
        <v>40.14470426409904</v>
      </c>
      <c r="Y1411" s="1">
        <v>38.350717543664473</v>
      </c>
    </row>
    <row r="1412" spans="1:25" x14ac:dyDescent="0.25">
      <c r="A1412" s="1" t="s">
        <v>177</v>
      </c>
      <c r="B1412" s="1" t="s">
        <v>16</v>
      </c>
      <c r="C1412" s="1"/>
      <c r="D1412" s="1" t="s">
        <v>17</v>
      </c>
      <c r="E1412" s="1"/>
      <c r="F1412" s="1"/>
      <c r="G1412" s="1"/>
      <c r="H1412" s="1"/>
      <c r="I1412" s="1"/>
      <c r="J1412" s="1"/>
      <c r="K1412" s="1"/>
      <c r="L1412" s="1"/>
      <c r="M1412" s="1"/>
      <c r="N1412" s="1">
        <v>50.035135135135128</v>
      </c>
      <c r="O1412" s="1">
        <v>51.669477739726027</v>
      </c>
      <c r="P1412" s="1">
        <v>50.17441960447119</v>
      </c>
      <c r="Q1412" s="1">
        <v>47.717443558351121</v>
      </c>
      <c r="R1412" s="1">
        <v>47.53472638007424</v>
      </c>
      <c r="S1412" s="1">
        <v>41.080387048753252</v>
      </c>
      <c r="T1412" s="1">
        <v>44.301055769469635</v>
      </c>
      <c r="U1412" s="1">
        <v>47.887536800785078</v>
      </c>
      <c r="V1412" s="1">
        <v>48.817444219066942</v>
      </c>
      <c r="W1412" s="1">
        <v>48.550941841299739</v>
      </c>
      <c r="X1412" s="1">
        <v>50.704653828519035</v>
      </c>
      <c r="Y1412" s="1">
        <v>50.22268327956391</v>
      </c>
    </row>
    <row r="1413" spans="1:25" x14ac:dyDescent="0.25">
      <c r="A1413" s="1" t="s">
        <v>177</v>
      </c>
      <c r="B1413" s="1" t="s">
        <v>18</v>
      </c>
      <c r="C1413" s="1"/>
      <c r="D1413" s="1" t="s">
        <v>19</v>
      </c>
      <c r="E1413" s="1"/>
      <c r="F1413" s="1"/>
      <c r="G1413" s="1"/>
      <c r="H1413" s="1"/>
      <c r="I1413" s="1"/>
      <c r="J1413" s="1"/>
      <c r="K1413" s="1"/>
      <c r="L1413" s="1"/>
      <c r="M1413" s="1"/>
      <c r="N1413" s="1">
        <v>43.149565217391306</v>
      </c>
      <c r="O1413" s="1">
        <v>44.280217909431393</v>
      </c>
      <c r="P1413" s="1">
        <v>41.411165048543694</v>
      </c>
      <c r="Q1413" s="1">
        <v>36.982497857754929</v>
      </c>
      <c r="R1413" s="1">
        <v>31.052114060963618</v>
      </c>
      <c r="S1413" s="1">
        <v>28.826598532494756</v>
      </c>
      <c r="T1413" s="1">
        <v>33.310133333333333</v>
      </c>
      <c r="U1413" s="1">
        <v>33.91301020408163</v>
      </c>
      <c r="V1413" s="1">
        <v>29.547101802240626</v>
      </c>
      <c r="W1413" s="1">
        <v>32.738591549295776</v>
      </c>
      <c r="X1413" s="1">
        <v>33.891483387927003</v>
      </c>
      <c r="Y1413" s="1">
        <v>31.331914893617022</v>
      </c>
    </row>
    <row r="1414" spans="1:25" x14ac:dyDescent="0.25">
      <c r="A1414" s="1" t="s">
        <v>177</v>
      </c>
      <c r="B1414" s="1" t="s">
        <v>20</v>
      </c>
      <c r="C1414" s="1"/>
      <c r="D1414" s="1" t="s">
        <v>21</v>
      </c>
      <c r="E1414" s="1">
        <v>500.2</v>
      </c>
      <c r="F1414" s="1">
        <v>508.1</v>
      </c>
      <c r="G1414" s="1">
        <v>519.4</v>
      </c>
      <c r="H1414" s="1">
        <v>519.4</v>
      </c>
      <c r="I1414" s="1">
        <v>540.70000000000005</v>
      </c>
      <c r="J1414" s="1">
        <v>538.29999999999995</v>
      </c>
      <c r="K1414" s="1">
        <v>540.79999999999995</v>
      </c>
      <c r="L1414" s="1">
        <v>565.5</v>
      </c>
      <c r="M1414" s="1">
        <v>555.4</v>
      </c>
      <c r="N1414" s="1">
        <v>571.84956521739127</v>
      </c>
      <c r="O1414" s="1">
        <v>578.58021790943144</v>
      </c>
      <c r="P1414" s="1">
        <v>569.41116504854369</v>
      </c>
      <c r="Q1414" s="1">
        <v>529.5824978577549</v>
      </c>
      <c r="R1414" s="1">
        <v>495.25211406096355</v>
      </c>
      <c r="S1414" s="1">
        <v>462.92659853249472</v>
      </c>
      <c r="T1414" s="1">
        <v>476.71013333333337</v>
      </c>
      <c r="U1414" s="1">
        <v>498.01301020408152</v>
      </c>
      <c r="V1414" s="1">
        <v>517.9471018022407</v>
      </c>
      <c r="W1414" s="1">
        <v>524.93859154929578</v>
      </c>
      <c r="X1414" s="1">
        <v>535.69148338792706</v>
      </c>
      <c r="Y1414" s="1">
        <v>527.63191489361702</v>
      </c>
    </row>
    <row r="1415" spans="1:25" x14ac:dyDescent="0.25">
      <c r="A1415" s="1" t="s">
        <v>178</v>
      </c>
      <c r="B1415" s="1" t="s">
        <v>4</v>
      </c>
      <c r="C1415" s="1"/>
      <c r="D1415" s="1" t="s">
        <v>5</v>
      </c>
      <c r="E1415" s="1"/>
      <c r="F1415" s="1"/>
      <c r="G1415" s="1"/>
      <c r="H1415" s="1"/>
      <c r="I1415" s="1"/>
      <c r="J1415" s="1"/>
      <c r="K1415" s="1"/>
      <c r="L1415" s="1"/>
      <c r="M1415" s="1"/>
      <c r="N1415" s="1">
        <v>16.8</v>
      </c>
      <c r="O1415" s="1">
        <v>18.899999999999999</v>
      </c>
      <c r="P1415" s="1">
        <v>17.8</v>
      </c>
      <c r="Q1415" s="1">
        <v>15.3</v>
      </c>
      <c r="R1415" s="1">
        <v>13.9</v>
      </c>
      <c r="S1415" s="1">
        <v>13.9</v>
      </c>
      <c r="T1415" s="1">
        <v>14.8</v>
      </c>
      <c r="U1415" s="1">
        <v>14.6</v>
      </c>
      <c r="V1415" s="1">
        <v>13.8</v>
      </c>
      <c r="W1415" s="1">
        <v>16.7</v>
      </c>
      <c r="X1415" s="1">
        <v>16.8</v>
      </c>
      <c r="Y1415" s="1">
        <v>16.399999999999999</v>
      </c>
    </row>
    <row r="1416" spans="1:25" x14ac:dyDescent="0.25">
      <c r="A1416" s="1" t="s">
        <v>178</v>
      </c>
      <c r="B1416" s="1" t="s">
        <v>6</v>
      </c>
      <c r="C1416" s="1"/>
      <c r="D1416" s="1" t="s">
        <v>7</v>
      </c>
      <c r="E1416" s="1"/>
      <c r="F1416" s="1"/>
      <c r="G1416" s="1"/>
      <c r="H1416" s="1"/>
      <c r="I1416" s="1"/>
      <c r="J1416" s="1"/>
      <c r="K1416" s="1"/>
      <c r="L1416" s="1"/>
      <c r="M1416" s="1"/>
      <c r="N1416" s="1">
        <v>14.290221238938052</v>
      </c>
      <c r="O1416" s="1">
        <v>14.653392923649907</v>
      </c>
      <c r="P1416" s="1">
        <v>14.336635802469136</v>
      </c>
      <c r="Q1416" s="1">
        <v>14.041458044524177</v>
      </c>
      <c r="R1416" s="1">
        <v>11.305484693877553</v>
      </c>
      <c r="S1416" s="1">
        <v>10.630739151168337</v>
      </c>
      <c r="T1416" s="1">
        <v>11.513357400722022</v>
      </c>
      <c r="U1416" s="1">
        <v>11.100061419671842</v>
      </c>
      <c r="V1416" s="1">
        <v>10.381779298545766</v>
      </c>
      <c r="W1416" s="1">
        <v>11.406734455742626</v>
      </c>
      <c r="X1416" s="1">
        <v>10.534222222222221</v>
      </c>
      <c r="Y1416" s="1">
        <v>10.424203266212142</v>
      </c>
    </row>
    <row r="1417" spans="1:25" x14ac:dyDescent="0.25">
      <c r="A1417" s="1" t="s">
        <v>178</v>
      </c>
      <c r="B1417" s="1" t="s">
        <v>8</v>
      </c>
      <c r="C1417" s="1"/>
      <c r="D1417" s="1" t="s">
        <v>9</v>
      </c>
      <c r="E1417" s="1"/>
      <c r="F1417" s="1"/>
      <c r="G1417" s="1"/>
      <c r="H1417" s="1"/>
      <c r="I1417" s="1"/>
      <c r="J1417" s="1"/>
      <c r="K1417" s="1"/>
      <c r="L1417" s="1"/>
      <c r="M1417" s="1"/>
      <c r="N1417" s="1">
        <v>6.1566814159292029</v>
      </c>
      <c r="O1417" s="1">
        <v>7.1647895716945991</v>
      </c>
      <c r="P1417" s="1">
        <v>7.4475925925925948</v>
      </c>
      <c r="Q1417" s="1">
        <v>7.6815787327733851</v>
      </c>
      <c r="R1417" s="1">
        <v>6.3483782798833799</v>
      </c>
      <c r="S1417" s="1">
        <v>6.6227277062470176</v>
      </c>
      <c r="T1417" s="1">
        <v>7.5388225492918641</v>
      </c>
      <c r="U1417" s="1">
        <v>6.8426778976923757</v>
      </c>
      <c r="V1417" s="1">
        <v>7.2401710863986297</v>
      </c>
      <c r="W1417" s="1">
        <v>8.2899899983330521</v>
      </c>
      <c r="X1417" s="1">
        <v>6.1295555555555561</v>
      </c>
      <c r="Y1417" s="1">
        <v>7.1289440304423692</v>
      </c>
    </row>
    <row r="1418" spans="1:25" x14ac:dyDescent="0.25">
      <c r="A1418" s="1" t="s">
        <v>178</v>
      </c>
      <c r="B1418" s="1" t="s">
        <v>10</v>
      </c>
      <c r="C1418" s="1"/>
      <c r="D1418" s="1" t="s">
        <v>11</v>
      </c>
      <c r="E1418" s="1"/>
      <c r="F1418" s="1"/>
      <c r="G1418" s="1"/>
      <c r="H1418" s="1"/>
      <c r="I1418" s="1"/>
      <c r="J1418" s="1"/>
      <c r="K1418" s="1"/>
      <c r="L1418" s="1"/>
      <c r="M1418" s="1"/>
      <c r="N1418" s="1">
        <v>5.4530973451327434</v>
      </c>
      <c r="O1418" s="1">
        <v>5.6818175046554931</v>
      </c>
      <c r="P1418" s="1">
        <v>5.515771604938271</v>
      </c>
      <c r="Q1418" s="1">
        <v>5.4769632227024374</v>
      </c>
      <c r="R1418" s="1">
        <v>4.6461370262390673</v>
      </c>
      <c r="S1418" s="1">
        <v>4.3465331425846445</v>
      </c>
      <c r="T1418" s="1">
        <v>5.4478200499861158</v>
      </c>
      <c r="U1418" s="1">
        <v>5.4572606826357806</v>
      </c>
      <c r="V1418" s="1">
        <v>5.3780496150556036</v>
      </c>
      <c r="W1418" s="1">
        <v>5.9032755459243216</v>
      </c>
      <c r="X1418" s="1">
        <v>5.5362222222222215</v>
      </c>
      <c r="Y1418" s="1">
        <v>5.746852703345489</v>
      </c>
    </row>
    <row r="1419" spans="1:25" x14ac:dyDescent="0.25">
      <c r="A1419" s="1" t="s">
        <v>178</v>
      </c>
      <c r="B1419" s="1" t="s">
        <v>12</v>
      </c>
      <c r="C1419" s="1"/>
      <c r="D1419" s="1" t="s">
        <v>13</v>
      </c>
      <c r="E1419" s="1"/>
      <c r="F1419" s="1"/>
      <c r="G1419" s="1"/>
      <c r="H1419" s="1"/>
      <c r="I1419" s="1"/>
      <c r="J1419" s="1"/>
      <c r="K1419" s="1"/>
      <c r="L1419" s="1"/>
      <c r="M1419" s="1"/>
      <c r="N1419" s="1">
        <v>8.9547190047190046</v>
      </c>
      <c r="O1419" s="1">
        <v>8.5619434931506859</v>
      </c>
      <c r="P1419" s="1">
        <v>8.0205073086844383</v>
      </c>
      <c r="Q1419" s="1">
        <v>7.4123666179939329</v>
      </c>
      <c r="R1419" s="1">
        <v>6.7430846605196981</v>
      </c>
      <c r="S1419" s="1">
        <v>7.4243270065748668</v>
      </c>
      <c r="T1419" s="1">
        <v>7.2528629983852939</v>
      </c>
      <c r="U1419" s="1">
        <v>7.7410206084396469</v>
      </c>
      <c r="V1419" s="1">
        <v>6.8139004892017665</v>
      </c>
      <c r="W1419" s="1">
        <v>6.3541794207675997</v>
      </c>
      <c r="X1419" s="1">
        <v>7.9416437414030252</v>
      </c>
      <c r="Y1419" s="1">
        <v>7.6843252864612301</v>
      </c>
    </row>
    <row r="1420" spans="1:25" x14ac:dyDescent="0.25">
      <c r="A1420" s="1" t="s">
        <v>178</v>
      </c>
      <c r="B1420" s="1" t="s">
        <v>14</v>
      </c>
      <c r="C1420" s="1"/>
      <c r="D1420" s="1" t="s">
        <v>15</v>
      </c>
      <c r="E1420" s="1"/>
      <c r="F1420" s="1"/>
      <c r="G1420" s="1"/>
      <c r="H1420" s="1"/>
      <c r="I1420" s="1"/>
      <c r="J1420" s="1"/>
      <c r="K1420" s="1"/>
      <c r="L1420" s="1"/>
      <c r="M1420" s="1"/>
      <c r="N1420" s="1">
        <v>5.5297404547404545</v>
      </c>
      <c r="O1420" s="1">
        <v>5.2816887842465752</v>
      </c>
      <c r="P1420" s="1">
        <v>5.2888220120378326</v>
      </c>
      <c r="Q1420" s="1">
        <v>4.9275749747276194</v>
      </c>
      <c r="R1420" s="1">
        <v>4.5761824931145973</v>
      </c>
      <c r="S1420" s="1">
        <v>4.8103213000868381</v>
      </c>
      <c r="T1420" s="1">
        <v>4.8196745745870073</v>
      </c>
      <c r="U1420" s="1">
        <v>5.2184985279685963</v>
      </c>
      <c r="V1420" s="1">
        <v>4.4276935926500425</v>
      </c>
      <c r="W1420" s="1">
        <v>4.3867200376736513</v>
      </c>
      <c r="X1420" s="1">
        <v>5.6376891334250345</v>
      </c>
      <c r="Y1420" s="1">
        <v>5.5056624763599951</v>
      </c>
    </row>
    <row r="1421" spans="1:25" x14ac:dyDescent="0.25">
      <c r="A1421" s="1" t="s">
        <v>178</v>
      </c>
      <c r="B1421" s="1" t="s">
        <v>16</v>
      </c>
      <c r="C1421" s="1"/>
      <c r="D1421" s="1" t="s">
        <v>17</v>
      </c>
      <c r="E1421" s="1"/>
      <c r="F1421" s="1"/>
      <c r="G1421" s="1"/>
      <c r="H1421" s="1"/>
      <c r="I1421" s="1"/>
      <c r="J1421" s="1"/>
      <c r="K1421" s="1"/>
      <c r="L1421" s="1"/>
      <c r="M1421" s="1"/>
      <c r="N1421" s="1">
        <v>7.6155405405405405</v>
      </c>
      <c r="O1421" s="1">
        <v>7.4563677226027396</v>
      </c>
      <c r="P1421" s="1">
        <v>6.9906706792777298</v>
      </c>
      <c r="Q1421" s="1">
        <v>6.3600584072784452</v>
      </c>
      <c r="R1421" s="1">
        <v>5.9807328463657052</v>
      </c>
      <c r="S1421" s="1">
        <v>6.2653516933382951</v>
      </c>
      <c r="T1421" s="1">
        <v>6.7274624270276995</v>
      </c>
      <c r="U1421" s="1">
        <v>7.2404808635917561</v>
      </c>
      <c r="V1421" s="1">
        <v>6.0584059181481926</v>
      </c>
      <c r="W1421" s="1">
        <v>5.6591005415587468</v>
      </c>
      <c r="X1421" s="1">
        <v>7.1206671251719404</v>
      </c>
      <c r="Y1421" s="1">
        <v>7.2100122371787734</v>
      </c>
    </row>
    <row r="1422" spans="1:25" x14ac:dyDescent="0.25">
      <c r="A1422" s="1" t="s">
        <v>178</v>
      </c>
      <c r="B1422" s="1" t="s">
        <v>18</v>
      </c>
      <c r="C1422" s="1"/>
      <c r="D1422" s="1" t="s">
        <v>19</v>
      </c>
      <c r="E1422" s="1"/>
      <c r="F1422" s="1"/>
      <c r="G1422" s="1"/>
      <c r="H1422" s="1"/>
      <c r="I1422" s="1"/>
      <c r="J1422" s="1"/>
      <c r="K1422" s="1"/>
      <c r="L1422" s="1"/>
      <c r="M1422" s="1"/>
      <c r="N1422" s="1">
        <v>5.0095652173913043</v>
      </c>
      <c r="O1422" s="1">
        <v>4.8601974804221992</v>
      </c>
      <c r="P1422" s="1">
        <v>4.9966579536967881</v>
      </c>
      <c r="Q1422" s="1">
        <v>4.3917095115681235</v>
      </c>
      <c r="R1422" s="1">
        <v>5.2026548672566371</v>
      </c>
      <c r="S1422" s="1">
        <v>3.1204926624737945</v>
      </c>
      <c r="T1422" s="1">
        <v>3.4088266666666671</v>
      </c>
      <c r="U1422" s="1">
        <v>3.5071428571428571</v>
      </c>
      <c r="V1422" s="1">
        <v>4.2457866536775448</v>
      </c>
      <c r="W1422" s="1">
        <v>4.120985915492958</v>
      </c>
      <c r="X1422" s="1">
        <v>4.0363827795975666</v>
      </c>
      <c r="Y1422" s="1">
        <v>4.7601343784994405</v>
      </c>
    </row>
    <row r="1423" spans="1:25" x14ac:dyDescent="0.25">
      <c r="A1423" s="1" t="s">
        <v>178</v>
      </c>
      <c r="B1423" s="1" t="s">
        <v>20</v>
      </c>
      <c r="C1423" s="1"/>
      <c r="D1423" s="1" t="s">
        <v>21</v>
      </c>
      <c r="E1423" s="1">
        <v>66.599999999999994</v>
      </c>
      <c r="F1423" s="1">
        <v>65.099999999999994</v>
      </c>
      <c r="G1423" s="1">
        <v>66</v>
      </c>
      <c r="H1423" s="1">
        <v>66.5</v>
      </c>
      <c r="I1423" s="1">
        <v>65.900000000000006</v>
      </c>
      <c r="J1423" s="1">
        <v>64.8</v>
      </c>
      <c r="K1423" s="1">
        <v>64.600000000000009</v>
      </c>
      <c r="L1423" s="1">
        <v>65.900000000000006</v>
      </c>
      <c r="M1423" s="1">
        <v>69.300000000000011</v>
      </c>
      <c r="N1423" s="1">
        <v>69.809565217391295</v>
      </c>
      <c r="O1423" s="1">
        <v>72.560197480422204</v>
      </c>
      <c r="P1423" s="1">
        <v>70.396657953696788</v>
      </c>
      <c r="Q1423" s="1">
        <v>65.591709511568126</v>
      </c>
      <c r="R1423" s="1">
        <v>58.702654867256641</v>
      </c>
      <c r="S1423" s="1">
        <v>57.120492662473801</v>
      </c>
      <c r="T1423" s="1">
        <v>61.508826666666664</v>
      </c>
      <c r="U1423" s="1">
        <v>61.707142857142863</v>
      </c>
      <c r="V1423" s="1">
        <v>58.345786653677536</v>
      </c>
      <c r="W1423" s="1">
        <v>62.820985915492962</v>
      </c>
      <c r="X1423" s="1">
        <v>63.736382779597569</v>
      </c>
      <c r="Y1423" s="1">
        <v>64.860134378499438</v>
      </c>
    </row>
    <row r="1424" spans="1:25" x14ac:dyDescent="0.25">
      <c r="A1424" s="1" t="s">
        <v>179</v>
      </c>
      <c r="B1424" s="1" t="s">
        <v>4</v>
      </c>
      <c r="C1424" s="1"/>
      <c r="D1424" s="1" t="s">
        <v>5</v>
      </c>
      <c r="E1424" s="1"/>
      <c r="F1424" s="1"/>
      <c r="G1424" s="1"/>
      <c r="H1424" s="1"/>
      <c r="I1424" s="1"/>
      <c r="J1424" s="1"/>
      <c r="K1424" s="1"/>
      <c r="L1424" s="1"/>
      <c r="M1424" s="1"/>
      <c r="N1424" s="1">
        <v>22.7</v>
      </c>
      <c r="O1424" s="1">
        <v>23.5</v>
      </c>
      <c r="P1424" s="1">
        <v>23</v>
      </c>
      <c r="Q1424" s="1">
        <v>20.2</v>
      </c>
      <c r="R1424" s="1">
        <v>21</v>
      </c>
      <c r="S1424" s="1">
        <v>21.2</v>
      </c>
      <c r="T1424" s="1">
        <v>21.6</v>
      </c>
      <c r="U1424" s="1">
        <v>19.399999999999999</v>
      </c>
      <c r="V1424" s="1">
        <v>19.100000000000001</v>
      </c>
      <c r="W1424" s="1">
        <v>15.2</v>
      </c>
      <c r="X1424" s="1">
        <v>13.4</v>
      </c>
      <c r="Y1424" s="1">
        <v>15.7</v>
      </c>
    </row>
    <row r="1425" spans="1:25" x14ac:dyDescent="0.25">
      <c r="A1425" s="1" t="s">
        <v>179</v>
      </c>
      <c r="B1425" s="1" t="s">
        <v>6</v>
      </c>
      <c r="C1425" s="1"/>
      <c r="D1425" s="1" t="s">
        <v>7</v>
      </c>
      <c r="E1425" s="1"/>
      <c r="F1425" s="1"/>
      <c r="G1425" s="1"/>
      <c r="H1425" s="1"/>
      <c r="I1425" s="1"/>
      <c r="J1425" s="1"/>
      <c r="K1425" s="1"/>
      <c r="L1425" s="1"/>
      <c r="M1425" s="1"/>
      <c r="N1425" s="1">
        <v>20.458222713864306</v>
      </c>
      <c r="O1425" s="1">
        <v>20.890167597765362</v>
      </c>
      <c r="P1425" s="1">
        <v>23.509652777777777</v>
      </c>
      <c r="Q1425" s="1">
        <v>20.033287123868547</v>
      </c>
      <c r="R1425" s="1">
        <v>18.386288265306124</v>
      </c>
      <c r="S1425" s="1">
        <v>16.985426800190751</v>
      </c>
      <c r="T1425" s="1">
        <v>16.038507821901323</v>
      </c>
      <c r="U1425" s="1">
        <v>16.936176186715802</v>
      </c>
      <c r="V1425" s="1">
        <v>14.712147134302823</v>
      </c>
      <c r="W1425" s="1">
        <v>16.358926487747958</v>
      </c>
      <c r="X1425" s="1">
        <v>19.452082304526748</v>
      </c>
      <c r="Y1425" s="1">
        <v>18.687949896939905</v>
      </c>
    </row>
    <row r="1426" spans="1:25" x14ac:dyDescent="0.25">
      <c r="A1426" s="1" t="s">
        <v>179</v>
      </c>
      <c r="B1426" s="1" t="s">
        <v>8</v>
      </c>
      <c r="C1426" s="1"/>
      <c r="D1426" s="1" t="s">
        <v>9</v>
      </c>
      <c r="E1426" s="1"/>
      <c r="F1426" s="1"/>
      <c r="G1426" s="1"/>
      <c r="H1426" s="1"/>
      <c r="I1426" s="1"/>
      <c r="J1426" s="1"/>
      <c r="K1426" s="1"/>
      <c r="L1426" s="1"/>
      <c r="M1426" s="1"/>
      <c r="N1426" s="1">
        <v>12.834992625368733</v>
      </c>
      <c r="O1426" s="1">
        <v>12.709720670391061</v>
      </c>
      <c r="P1426" s="1">
        <v>14.145416666666669</v>
      </c>
      <c r="Q1426" s="1">
        <v>13.552597243741339</v>
      </c>
      <c r="R1426" s="1">
        <v>9.4576257288629719</v>
      </c>
      <c r="S1426" s="1">
        <v>9.8698330948974711</v>
      </c>
      <c r="T1426" s="1">
        <v>11.272489123391651</v>
      </c>
      <c r="U1426" s="1">
        <v>11.137281740808987</v>
      </c>
      <c r="V1426" s="1">
        <v>10.366552609067579</v>
      </c>
      <c r="W1426" s="1">
        <v>12.274912485414234</v>
      </c>
      <c r="X1426" s="1">
        <v>13.524946502057615</v>
      </c>
      <c r="Y1426" s="1">
        <v>14.309402251466627</v>
      </c>
    </row>
    <row r="1427" spans="1:25" x14ac:dyDescent="0.25">
      <c r="A1427" s="1" t="s">
        <v>179</v>
      </c>
      <c r="B1427" s="1" t="s">
        <v>10</v>
      </c>
      <c r="C1427" s="1"/>
      <c r="D1427" s="1" t="s">
        <v>11</v>
      </c>
      <c r="E1427" s="1"/>
      <c r="F1427" s="1"/>
      <c r="G1427" s="1"/>
      <c r="H1427" s="1"/>
      <c r="I1427" s="1"/>
      <c r="J1427" s="1"/>
      <c r="K1427" s="1"/>
      <c r="L1427" s="1"/>
      <c r="M1427" s="1"/>
      <c r="N1427" s="1">
        <v>7.8067846607669624</v>
      </c>
      <c r="O1427" s="1">
        <v>8.100111731843576</v>
      </c>
      <c r="P1427" s="1">
        <v>9.0449305555555561</v>
      </c>
      <c r="Q1427" s="1">
        <v>7.8141156323901155</v>
      </c>
      <c r="R1427" s="1">
        <v>7.5560860058309034</v>
      </c>
      <c r="S1427" s="1">
        <v>6.9447401049117792</v>
      </c>
      <c r="T1427" s="1">
        <v>7.5890030547070264</v>
      </c>
      <c r="U1427" s="1">
        <v>8.3265420724752133</v>
      </c>
      <c r="V1427" s="1">
        <v>7.6213002566295982</v>
      </c>
      <c r="W1427" s="1">
        <v>8.4661610268378062</v>
      </c>
      <c r="X1427" s="1">
        <v>10.222971193415637</v>
      </c>
      <c r="Y1427" s="1">
        <v>10.302647851593468</v>
      </c>
    </row>
    <row r="1428" spans="1:25" x14ac:dyDescent="0.25">
      <c r="A1428" s="1" t="s">
        <v>179</v>
      </c>
      <c r="B1428" s="1" t="s">
        <v>12</v>
      </c>
      <c r="C1428" s="1"/>
      <c r="D1428" s="1" t="s">
        <v>13</v>
      </c>
      <c r="E1428" s="1"/>
      <c r="F1428" s="1"/>
      <c r="G1428" s="1"/>
      <c r="H1428" s="1"/>
      <c r="I1428" s="1"/>
      <c r="J1428" s="1"/>
      <c r="K1428" s="1"/>
      <c r="L1428" s="1"/>
      <c r="M1428" s="1"/>
      <c r="N1428" s="1">
        <v>13.087666237666236</v>
      </c>
      <c r="O1428" s="1">
        <v>12.340453767123288</v>
      </c>
      <c r="P1428" s="1">
        <v>11.023258813413586</v>
      </c>
      <c r="Q1428" s="1">
        <v>11.217645737391889</v>
      </c>
      <c r="R1428" s="1">
        <v>11.03059513830679</v>
      </c>
      <c r="S1428" s="1">
        <v>10.875635777198859</v>
      </c>
      <c r="T1428" s="1">
        <v>9.9919761520308032</v>
      </c>
      <c r="U1428" s="1">
        <v>9.9636898920510308</v>
      </c>
      <c r="V1428" s="1">
        <v>11.30398520462952</v>
      </c>
      <c r="W1428" s="1">
        <v>11.042323993407109</v>
      </c>
      <c r="X1428" s="1">
        <v>11.931648326455754</v>
      </c>
      <c r="Y1428" s="1">
        <v>12.279853153854713</v>
      </c>
    </row>
    <row r="1429" spans="1:25" x14ac:dyDescent="0.25">
      <c r="A1429" s="1" t="s">
        <v>179</v>
      </c>
      <c r="B1429" s="1" t="s">
        <v>14</v>
      </c>
      <c r="C1429" s="1"/>
      <c r="D1429" s="1" t="s">
        <v>15</v>
      </c>
      <c r="E1429" s="1"/>
      <c r="F1429" s="1"/>
      <c r="G1429" s="1"/>
      <c r="H1429" s="1"/>
      <c r="I1429" s="1"/>
      <c r="J1429" s="1"/>
      <c r="K1429" s="1"/>
      <c r="L1429" s="1"/>
      <c r="M1429" s="1"/>
      <c r="N1429" s="1">
        <v>8.0819283569283566</v>
      </c>
      <c r="O1429" s="1">
        <v>7.6125749143835604</v>
      </c>
      <c r="P1429" s="1">
        <v>7.268873602751504</v>
      </c>
      <c r="Q1429" s="1">
        <v>7.4572391328765573</v>
      </c>
      <c r="R1429" s="1">
        <v>7.485893904921566</v>
      </c>
      <c r="S1429" s="1">
        <v>7.0464706612082875</v>
      </c>
      <c r="T1429" s="1">
        <v>6.6398708235001855</v>
      </c>
      <c r="U1429" s="1">
        <v>6.7168792934249266</v>
      </c>
      <c r="V1429" s="1">
        <v>7.3453645149743467</v>
      </c>
      <c r="W1429" s="1">
        <v>7.6232634801036019</v>
      </c>
      <c r="X1429" s="1">
        <v>8.4701513067400285</v>
      </c>
      <c r="Y1429" s="1">
        <v>8.7982645455556785</v>
      </c>
    </row>
    <row r="1430" spans="1:25" x14ac:dyDescent="0.25">
      <c r="A1430" s="1" t="s">
        <v>179</v>
      </c>
      <c r="B1430" s="1" t="s">
        <v>16</v>
      </c>
      <c r="C1430" s="1"/>
      <c r="D1430" s="1" t="s">
        <v>17</v>
      </c>
      <c r="E1430" s="1"/>
      <c r="F1430" s="1"/>
      <c r="G1430" s="1"/>
      <c r="H1430" s="1"/>
      <c r="I1430" s="1"/>
      <c r="J1430" s="1"/>
      <c r="K1430" s="1"/>
      <c r="L1430" s="1"/>
      <c r="M1430" s="1"/>
      <c r="N1430" s="1">
        <v>11.130405405405403</v>
      </c>
      <c r="O1430" s="1">
        <v>10.74697131849315</v>
      </c>
      <c r="P1430" s="1">
        <v>9.6078675838349081</v>
      </c>
      <c r="Q1430" s="1">
        <v>9.6251151297315509</v>
      </c>
      <c r="R1430" s="1">
        <v>9.7835109567716447</v>
      </c>
      <c r="S1430" s="1">
        <v>9.177893561592855</v>
      </c>
      <c r="T1430" s="1">
        <v>9.2681530244690098</v>
      </c>
      <c r="U1430" s="1">
        <v>9.3194308145240434</v>
      </c>
      <c r="V1430" s="1">
        <v>10.050650280396134</v>
      </c>
      <c r="W1430" s="1">
        <v>9.8344125264892863</v>
      </c>
      <c r="X1430" s="1">
        <v>10.698200366804221</v>
      </c>
      <c r="Y1430" s="1">
        <v>11.52188230058961</v>
      </c>
    </row>
    <row r="1431" spans="1:25" x14ac:dyDescent="0.25">
      <c r="A1431" s="1" t="s">
        <v>179</v>
      </c>
      <c r="B1431" s="1" t="s">
        <v>18</v>
      </c>
      <c r="C1431" s="1"/>
      <c r="D1431" s="1" t="s">
        <v>19</v>
      </c>
      <c r="E1431" s="1"/>
      <c r="F1431" s="1"/>
      <c r="G1431" s="1"/>
      <c r="H1431" s="1"/>
      <c r="I1431" s="1"/>
      <c r="J1431" s="1"/>
      <c r="K1431" s="1"/>
      <c r="L1431" s="1"/>
      <c r="M1431" s="1"/>
      <c r="N1431" s="1">
        <v>5.8947826086956523</v>
      </c>
      <c r="O1431" s="1">
        <v>6.6322097378277149</v>
      </c>
      <c r="P1431" s="1">
        <v>5.6311053024645261</v>
      </c>
      <c r="Q1431" s="1">
        <v>4.326670951156812</v>
      </c>
      <c r="R1431" s="1">
        <v>3.6943461160275319</v>
      </c>
      <c r="S1431" s="1">
        <v>3.4189203354297693</v>
      </c>
      <c r="T1431" s="1">
        <v>3.5284266666666668</v>
      </c>
      <c r="U1431" s="1">
        <v>4.5461734693877549</v>
      </c>
      <c r="V1431" s="1">
        <v>5.2601558694593278</v>
      </c>
      <c r="W1431" s="1">
        <v>5.3152112676056342</v>
      </c>
      <c r="X1431" s="1">
        <v>4.7942676649508655</v>
      </c>
      <c r="Y1431" s="1">
        <v>5.3067189249720048</v>
      </c>
    </row>
    <row r="1432" spans="1:25" x14ac:dyDescent="0.25">
      <c r="A1432" s="1" t="s">
        <v>179</v>
      </c>
      <c r="B1432" s="1" t="s">
        <v>20</v>
      </c>
      <c r="C1432" s="1"/>
      <c r="D1432" s="1" t="s">
        <v>21</v>
      </c>
      <c r="E1432" s="1">
        <v>88.9</v>
      </c>
      <c r="F1432" s="1">
        <v>93.4</v>
      </c>
      <c r="G1432" s="1">
        <v>89.1</v>
      </c>
      <c r="H1432" s="1">
        <v>98.4</v>
      </c>
      <c r="I1432" s="1">
        <v>98.6</v>
      </c>
      <c r="J1432" s="1">
        <v>100.2</v>
      </c>
      <c r="K1432" s="1">
        <v>95.1</v>
      </c>
      <c r="L1432" s="1">
        <v>99.6</v>
      </c>
      <c r="M1432" s="1">
        <v>100.8</v>
      </c>
      <c r="N1432" s="1">
        <v>101.99478260869564</v>
      </c>
      <c r="O1432" s="1">
        <v>102.53220973782771</v>
      </c>
      <c r="P1432" s="1">
        <v>103.23110530246453</v>
      </c>
      <c r="Q1432" s="1">
        <v>94.226670951156805</v>
      </c>
      <c r="R1432" s="1">
        <v>88.394346116027535</v>
      </c>
      <c r="S1432" s="1">
        <v>85.518920335429783</v>
      </c>
      <c r="T1432" s="1">
        <v>85.928426666666681</v>
      </c>
      <c r="U1432" s="1">
        <v>86.34617346938775</v>
      </c>
      <c r="V1432" s="1">
        <v>85.760155869459325</v>
      </c>
      <c r="W1432" s="1">
        <v>86.11521126760563</v>
      </c>
      <c r="X1432" s="1">
        <v>92.494267664950868</v>
      </c>
      <c r="Y1432" s="1">
        <v>96.906718924972012</v>
      </c>
    </row>
    <row r="1433" spans="1:25" x14ac:dyDescent="0.25">
      <c r="A1433" s="1" t="s">
        <v>180</v>
      </c>
      <c r="B1433" s="1" t="s">
        <v>4</v>
      </c>
      <c r="C1433" s="1"/>
      <c r="D1433" s="1" t="s">
        <v>5</v>
      </c>
      <c r="E1433" s="1"/>
      <c r="F1433" s="1"/>
      <c r="G1433" s="1"/>
      <c r="H1433" s="1"/>
      <c r="I1433" s="1"/>
      <c r="J1433" s="1"/>
      <c r="K1433" s="1"/>
      <c r="L1433" s="1"/>
      <c r="M1433" s="1"/>
      <c r="N1433" s="1">
        <v>54.5</v>
      </c>
      <c r="O1433" s="1">
        <v>55</v>
      </c>
      <c r="P1433" s="1">
        <v>62.8</v>
      </c>
      <c r="Q1433" s="1">
        <v>61.1</v>
      </c>
      <c r="R1433" s="1">
        <v>57.4</v>
      </c>
      <c r="S1433" s="1">
        <v>53.5</v>
      </c>
      <c r="T1433" s="1">
        <v>54</v>
      </c>
      <c r="U1433" s="1">
        <v>49.8</v>
      </c>
      <c r="V1433" s="1">
        <v>47.7</v>
      </c>
      <c r="W1433" s="1">
        <v>46.3</v>
      </c>
      <c r="X1433" s="1">
        <v>44.8</v>
      </c>
      <c r="Y1433" s="1">
        <v>45.3</v>
      </c>
    </row>
    <row r="1434" spans="1:25" x14ac:dyDescent="0.25">
      <c r="A1434" s="1" t="s">
        <v>180</v>
      </c>
      <c r="B1434" s="1" t="s">
        <v>6</v>
      </c>
      <c r="C1434" s="1"/>
      <c r="D1434" s="1" t="s">
        <v>7</v>
      </c>
      <c r="E1434" s="1"/>
      <c r="F1434" s="1"/>
      <c r="G1434" s="1"/>
      <c r="H1434" s="1"/>
      <c r="I1434" s="1"/>
      <c r="J1434" s="1"/>
      <c r="K1434" s="1"/>
      <c r="L1434" s="1"/>
      <c r="M1434" s="1"/>
      <c r="N1434" s="1">
        <v>45.374505899705014</v>
      </c>
      <c r="O1434" s="1">
        <v>44.262934823091243</v>
      </c>
      <c r="P1434" s="1">
        <v>45.68283950617284</v>
      </c>
      <c r="Q1434" s="1">
        <v>42.729609394112366</v>
      </c>
      <c r="R1434" s="1">
        <v>35.404017857142861</v>
      </c>
      <c r="S1434" s="1">
        <v>31.95160705770148</v>
      </c>
      <c r="T1434" s="1">
        <v>31.275090252707582</v>
      </c>
      <c r="U1434" s="1">
        <v>35.188339036588573</v>
      </c>
      <c r="V1434" s="1">
        <v>36.197433704020533</v>
      </c>
      <c r="W1434" s="1">
        <v>39.728821470245052</v>
      </c>
      <c r="X1434" s="1">
        <v>39.405794238683129</v>
      </c>
      <c r="Y1434" s="1">
        <v>37.591945457428245</v>
      </c>
    </row>
    <row r="1435" spans="1:25" x14ac:dyDescent="0.25">
      <c r="A1435" s="1" t="s">
        <v>180</v>
      </c>
      <c r="B1435" s="1" t="s">
        <v>8</v>
      </c>
      <c r="C1435" s="1"/>
      <c r="D1435" s="1" t="s">
        <v>9</v>
      </c>
      <c r="E1435" s="1"/>
      <c r="F1435" s="1"/>
      <c r="G1435" s="1"/>
      <c r="H1435" s="1"/>
      <c r="I1435" s="1"/>
      <c r="J1435" s="1"/>
      <c r="K1435" s="1"/>
      <c r="L1435" s="1"/>
      <c r="M1435" s="1"/>
      <c r="N1435" s="1">
        <v>28.610744837758109</v>
      </c>
      <c r="O1435" s="1">
        <v>31.974219739292366</v>
      </c>
      <c r="P1435" s="1">
        <v>32.141481481481485</v>
      </c>
      <c r="Q1435" s="1">
        <v>29.703424936801763</v>
      </c>
      <c r="R1435" s="1">
        <v>28.146237244897954</v>
      </c>
      <c r="S1435" s="1">
        <v>22.884511206485449</v>
      </c>
      <c r="T1435" s="1">
        <v>22.726353790613722</v>
      </c>
      <c r="U1435" s="1">
        <v>26.711581995261913</v>
      </c>
      <c r="V1435" s="1">
        <v>23.151291702309663</v>
      </c>
      <c r="W1435" s="1">
        <v>25.010501750291709</v>
      </c>
      <c r="X1435" s="1">
        <v>31.184633744855972</v>
      </c>
      <c r="Y1435" s="1">
        <v>28.983653083875065</v>
      </c>
    </row>
    <row r="1436" spans="1:25" x14ac:dyDescent="0.25">
      <c r="A1436" s="1" t="s">
        <v>180</v>
      </c>
      <c r="B1436" s="1" t="s">
        <v>10</v>
      </c>
      <c r="C1436" s="1"/>
      <c r="D1436" s="1" t="s">
        <v>11</v>
      </c>
      <c r="E1436" s="1"/>
      <c r="F1436" s="1"/>
      <c r="G1436" s="1"/>
      <c r="H1436" s="1"/>
      <c r="I1436" s="1"/>
      <c r="J1436" s="1"/>
      <c r="K1436" s="1"/>
      <c r="L1436" s="1"/>
      <c r="M1436" s="1"/>
      <c r="N1436" s="1">
        <v>17.314749262536875</v>
      </c>
      <c r="O1436" s="1">
        <v>17.162845437616387</v>
      </c>
      <c r="P1436" s="1">
        <v>17.575679012345677</v>
      </c>
      <c r="Q1436" s="1">
        <v>16.666965669085865</v>
      </c>
      <c r="R1436" s="1">
        <v>14.549744897959185</v>
      </c>
      <c r="S1436" s="1">
        <v>13.063881735813066</v>
      </c>
      <c r="T1436" s="1">
        <v>14.798555956678701</v>
      </c>
      <c r="U1436" s="1">
        <v>17.300078968149514</v>
      </c>
      <c r="V1436" s="1">
        <v>18.751274593669805</v>
      </c>
      <c r="W1436" s="1">
        <v>20.560676779463247</v>
      </c>
      <c r="X1436" s="1">
        <v>20.709572016460903</v>
      </c>
      <c r="Y1436" s="1">
        <v>20.724401458696683</v>
      </c>
    </row>
    <row r="1437" spans="1:25" x14ac:dyDescent="0.25">
      <c r="A1437" s="1" t="s">
        <v>180</v>
      </c>
      <c r="B1437" s="1" t="s">
        <v>12</v>
      </c>
      <c r="C1437" s="1"/>
      <c r="D1437" s="1" t="s">
        <v>13</v>
      </c>
      <c r="E1437" s="1"/>
      <c r="F1437" s="1"/>
      <c r="G1437" s="1"/>
      <c r="H1437" s="1"/>
      <c r="I1437" s="1"/>
      <c r="J1437" s="1"/>
      <c r="K1437" s="1"/>
      <c r="L1437" s="1"/>
      <c r="M1437" s="1"/>
      <c r="N1437" s="1">
        <v>27.634019734019734</v>
      </c>
      <c r="O1437" s="1">
        <v>28.178039383561643</v>
      </c>
      <c r="P1437" s="1">
        <v>25.365348237317285</v>
      </c>
      <c r="Q1437" s="1">
        <v>22.673121419746149</v>
      </c>
      <c r="R1437" s="1">
        <v>21.008801341156747</v>
      </c>
      <c r="S1437" s="1">
        <v>21.831534549063392</v>
      </c>
      <c r="T1437" s="1">
        <v>20.408321947584149</v>
      </c>
      <c r="U1437" s="1">
        <v>19.429195289499511</v>
      </c>
      <c r="V1437" s="1">
        <v>20.874955255936047</v>
      </c>
      <c r="W1437" s="1">
        <v>24.409347774899928</v>
      </c>
      <c r="X1437" s="1">
        <v>23.786565795506647</v>
      </c>
      <c r="Y1437" s="1">
        <v>24.861052397374571</v>
      </c>
    </row>
    <row r="1438" spans="1:25" x14ac:dyDescent="0.25">
      <c r="A1438" s="1" t="s">
        <v>180</v>
      </c>
      <c r="B1438" s="1" t="s">
        <v>14</v>
      </c>
      <c r="C1438" s="1"/>
      <c r="D1438" s="1" t="s">
        <v>15</v>
      </c>
      <c r="E1438" s="1"/>
      <c r="F1438" s="1"/>
      <c r="G1438" s="1"/>
      <c r="H1438" s="1"/>
      <c r="I1438" s="1"/>
      <c r="J1438" s="1"/>
      <c r="K1438" s="1"/>
      <c r="L1438" s="1"/>
      <c r="M1438" s="1"/>
      <c r="N1438" s="1">
        <v>17.064628914628916</v>
      </c>
      <c r="O1438" s="1">
        <v>17.382459332191779</v>
      </c>
      <c r="P1438" s="1">
        <v>16.7262252794497</v>
      </c>
      <c r="Q1438" s="1">
        <v>15.072582275637425</v>
      </c>
      <c r="R1438" s="1">
        <v>14.257585917854149</v>
      </c>
      <c r="S1438" s="1">
        <v>14.144944795931027</v>
      </c>
      <c r="T1438" s="1">
        <v>13.561743882747484</v>
      </c>
      <c r="U1438" s="1">
        <v>13.097914622178607</v>
      </c>
      <c r="V1438" s="1">
        <v>13.564610428349839</v>
      </c>
      <c r="W1438" s="1">
        <v>16.851424534965858</v>
      </c>
      <c r="X1438" s="1">
        <v>16.88583218707015</v>
      </c>
      <c r="Y1438" s="1">
        <v>17.812437423517633</v>
      </c>
    </row>
    <row r="1439" spans="1:25" x14ac:dyDescent="0.25">
      <c r="A1439" s="1" t="s">
        <v>180</v>
      </c>
      <c r="B1439" s="1" t="s">
        <v>16</v>
      </c>
      <c r="C1439" s="1"/>
      <c r="D1439" s="1" t="s">
        <v>17</v>
      </c>
      <c r="E1439" s="1"/>
      <c r="F1439" s="1"/>
      <c r="G1439" s="1"/>
      <c r="H1439" s="1"/>
      <c r="I1439" s="1"/>
      <c r="J1439" s="1"/>
      <c r="K1439" s="1"/>
      <c r="L1439" s="1"/>
      <c r="M1439" s="1"/>
      <c r="N1439" s="1">
        <v>23.501351351351349</v>
      </c>
      <c r="O1439" s="1">
        <v>24.539501284246573</v>
      </c>
      <c r="P1439" s="1">
        <v>22.108426483233018</v>
      </c>
      <c r="Q1439" s="1">
        <v>19.45429630461642</v>
      </c>
      <c r="R1439" s="1">
        <v>18.633612740989104</v>
      </c>
      <c r="S1439" s="1">
        <v>18.423520655005582</v>
      </c>
      <c r="T1439" s="1">
        <v>18.929934169668364</v>
      </c>
      <c r="U1439" s="1">
        <v>18.172890088321886</v>
      </c>
      <c r="V1439" s="1">
        <v>18.560434315714115</v>
      </c>
      <c r="W1439" s="1">
        <v>21.739227690134214</v>
      </c>
      <c r="X1439" s="1">
        <v>21.327602017423203</v>
      </c>
      <c r="Y1439" s="1">
        <v>23.3265101791078</v>
      </c>
    </row>
    <row r="1440" spans="1:25" x14ac:dyDescent="0.25">
      <c r="A1440" s="1" t="s">
        <v>180</v>
      </c>
      <c r="B1440" s="1" t="s">
        <v>18</v>
      </c>
      <c r="C1440" s="1"/>
      <c r="D1440" s="1" t="s">
        <v>19</v>
      </c>
      <c r="E1440" s="1"/>
      <c r="F1440" s="1"/>
      <c r="G1440" s="1"/>
      <c r="H1440" s="1"/>
      <c r="I1440" s="1"/>
      <c r="J1440" s="1"/>
      <c r="K1440" s="1"/>
      <c r="L1440" s="1"/>
      <c r="M1440" s="1"/>
      <c r="N1440" s="1">
        <v>14.140869565217391</v>
      </c>
      <c r="O1440" s="1">
        <v>13.502791964589719</v>
      </c>
      <c r="P1440" s="1">
        <v>12.145799103808812</v>
      </c>
      <c r="Q1440" s="1">
        <v>11.845736932305057</v>
      </c>
      <c r="R1440" s="1">
        <v>12.445034414945919</v>
      </c>
      <c r="S1440" s="1">
        <v>13.065120545073375</v>
      </c>
      <c r="T1440" s="1">
        <v>12.623226666666667</v>
      </c>
      <c r="U1440" s="1">
        <v>10.414285714285715</v>
      </c>
      <c r="V1440" s="1">
        <v>10.683584997564541</v>
      </c>
      <c r="W1440" s="1">
        <v>10.48</v>
      </c>
      <c r="X1440" s="1">
        <v>10.959358914365934</v>
      </c>
      <c r="Y1440" s="1">
        <v>10.211310190369542</v>
      </c>
    </row>
    <row r="1441" spans="1:25" x14ac:dyDescent="0.25">
      <c r="A1441" s="1" t="s">
        <v>180</v>
      </c>
      <c r="B1441" s="1" t="s">
        <v>20</v>
      </c>
      <c r="C1441" s="1"/>
      <c r="D1441" s="1" t="s">
        <v>21</v>
      </c>
      <c r="E1441" s="1">
        <v>206.89999999999998</v>
      </c>
      <c r="F1441" s="1">
        <v>212.1</v>
      </c>
      <c r="G1441" s="1">
        <v>218.10000000000002</v>
      </c>
      <c r="H1441" s="1">
        <v>217</v>
      </c>
      <c r="I1441" s="1">
        <v>223.79999999999998</v>
      </c>
      <c r="J1441" s="1">
        <v>229.7</v>
      </c>
      <c r="K1441" s="1">
        <v>227.2</v>
      </c>
      <c r="L1441" s="1">
        <v>227.3</v>
      </c>
      <c r="M1441" s="1">
        <v>226.5</v>
      </c>
      <c r="N1441" s="1">
        <v>228.14086956521743</v>
      </c>
      <c r="O1441" s="1">
        <v>232.00279196458973</v>
      </c>
      <c r="P1441" s="1">
        <v>234.5457991038088</v>
      </c>
      <c r="Q1441" s="1">
        <v>219.24573693230502</v>
      </c>
      <c r="R1441" s="1">
        <v>201.84503441494593</v>
      </c>
      <c r="S1441" s="1">
        <v>188.86512054507335</v>
      </c>
      <c r="T1441" s="1">
        <v>188.3232266666667</v>
      </c>
      <c r="U1441" s="1">
        <v>190.1142857142857</v>
      </c>
      <c r="V1441" s="1">
        <v>189.48358499756455</v>
      </c>
      <c r="W1441" s="1">
        <v>205.08</v>
      </c>
      <c r="X1441" s="1">
        <v>209.05935891436593</v>
      </c>
      <c r="Y1441" s="1">
        <v>208.81131019036954</v>
      </c>
    </row>
    <row r="1442" spans="1:25" x14ac:dyDescent="0.25">
      <c r="A1442" s="1" t="s">
        <v>181</v>
      </c>
      <c r="B1442" s="1" t="s">
        <v>4</v>
      </c>
      <c r="C1442" s="1"/>
      <c r="D1442" s="1" t="s">
        <v>5</v>
      </c>
      <c r="E1442" s="1"/>
      <c r="F1442" s="1"/>
      <c r="G1442" s="1"/>
      <c r="H1442" s="1"/>
      <c r="I1442" s="1"/>
      <c r="J1442" s="1"/>
      <c r="K1442" s="1"/>
      <c r="L1442" s="1"/>
      <c r="M1442" s="1"/>
      <c r="N1442" s="1">
        <v>13.6</v>
      </c>
      <c r="O1442" s="1">
        <v>14.6</v>
      </c>
      <c r="P1442" s="1">
        <v>12.9</v>
      </c>
      <c r="Q1442" s="1">
        <v>13.1</v>
      </c>
      <c r="R1442" s="1">
        <v>13.8</v>
      </c>
      <c r="S1442" s="1">
        <v>14</v>
      </c>
      <c r="T1442" s="1">
        <v>11.5</v>
      </c>
      <c r="U1442" s="1">
        <v>6</v>
      </c>
      <c r="V1442" s="1">
        <v>5.0999999999999996</v>
      </c>
      <c r="W1442" s="1">
        <v>5.3</v>
      </c>
      <c r="X1442" s="1">
        <v>6.1</v>
      </c>
      <c r="Y1442" s="1">
        <v>6.1</v>
      </c>
    </row>
    <row r="1443" spans="1:25" x14ac:dyDescent="0.25">
      <c r="A1443" s="1" t="s">
        <v>181</v>
      </c>
      <c r="B1443" s="1" t="s">
        <v>6</v>
      </c>
      <c r="C1443" s="1"/>
      <c r="D1443" s="1" t="s">
        <v>7</v>
      </c>
      <c r="E1443" s="1"/>
      <c r="F1443" s="1"/>
      <c r="G1443" s="1"/>
      <c r="H1443" s="1"/>
      <c r="I1443" s="1"/>
      <c r="J1443" s="1"/>
      <c r="K1443" s="1"/>
      <c r="L1443" s="1"/>
      <c r="M1443" s="1"/>
      <c r="N1443" s="1">
        <v>23.023134218289087</v>
      </c>
      <c r="O1443" s="1">
        <v>22.282845437616388</v>
      </c>
      <c r="P1443" s="1">
        <v>19.075015432098763</v>
      </c>
      <c r="Q1443" s="1">
        <v>17.370251977493272</v>
      </c>
      <c r="R1443" s="1">
        <v>17.850765306122451</v>
      </c>
      <c r="S1443" s="1">
        <v>16.035193133047212</v>
      </c>
      <c r="T1443" s="1">
        <v>15.522984356197352</v>
      </c>
      <c r="U1443" s="1">
        <v>17.966078792664735</v>
      </c>
      <c r="V1443" s="1">
        <v>20.263900769888792</v>
      </c>
      <c r="W1443" s="1">
        <v>20.865977662943827</v>
      </c>
      <c r="X1443" s="1">
        <v>22.294650205761318</v>
      </c>
      <c r="Y1443" s="1">
        <v>19.228064055811</v>
      </c>
    </row>
    <row r="1444" spans="1:25" x14ac:dyDescent="0.25">
      <c r="A1444" s="1" t="s">
        <v>181</v>
      </c>
      <c r="B1444" s="1" t="s">
        <v>8</v>
      </c>
      <c r="C1444" s="1"/>
      <c r="D1444" s="1" t="s">
        <v>9</v>
      </c>
      <c r="E1444" s="1"/>
      <c r="F1444" s="1"/>
      <c r="G1444" s="1"/>
      <c r="H1444" s="1"/>
      <c r="I1444" s="1"/>
      <c r="J1444" s="1"/>
      <c r="K1444" s="1"/>
      <c r="L1444" s="1"/>
      <c r="M1444" s="1"/>
      <c r="N1444" s="1">
        <v>10.791320058997051</v>
      </c>
      <c r="O1444" s="1">
        <v>10.977035381750463</v>
      </c>
      <c r="P1444" s="1">
        <v>10.786203703703706</v>
      </c>
      <c r="Q1444" s="1">
        <v>10.954366794422246</v>
      </c>
      <c r="R1444" s="1">
        <v>9.513228862973758</v>
      </c>
      <c r="S1444" s="1">
        <v>9.4085836909871219</v>
      </c>
      <c r="T1444" s="1">
        <v>9.1319448301397781</v>
      </c>
      <c r="U1444" s="1">
        <v>11.101035360182504</v>
      </c>
      <c r="V1444" s="1">
        <v>12.238836612489308</v>
      </c>
      <c r="W1444" s="1">
        <v>11.335347557926317</v>
      </c>
      <c r="X1444" s="1">
        <v>10.688477366255142</v>
      </c>
      <c r="Y1444" s="1">
        <v>11.871523703821156</v>
      </c>
    </row>
    <row r="1445" spans="1:25" x14ac:dyDescent="0.25">
      <c r="A1445" s="1" t="s">
        <v>181</v>
      </c>
      <c r="B1445" s="1" t="s">
        <v>10</v>
      </c>
      <c r="C1445" s="1"/>
      <c r="D1445" s="1" t="s">
        <v>11</v>
      </c>
      <c r="E1445" s="1"/>
      <c r="F1445" s="1"/>
      <c r="G1445" s="1"/>
      <c r="H1445" s="1"/>
      <c r="I1445" s="1"/>
      <c r="J1445" s="1"/>
      <c r="K1445" s="1"/>
      <c r="L1445" s="1"/>
      <c r="M1445" s="1"/>
      <c r="N1445" s="1">
        <v>8.7855457227138647</v>
      </c>
      <c r="O1445" s="1">
        <v>8.6401191806331461</v>
      </c>
      <c r="P1445" s="1">
        <v>7.3387808641975294</v>
      </c>
      <c r="Q1445" s="1">
        <v>6.7753812280844805</v>
      </c>
      <c r="R1445" s="1">
        <v>7.3360058309037903</v>
      </c>
      <c r="S1445" s="1">
        <v>6.5562231759656653</v>
      </c>
      <c r="T1445" s="1">
        <v>7.345070813662872</v>
      </c>
      <c r="U1445" s="1">
        <v>8.8328858471527596</v>
      </c>
      <c r="V1445" s="1">
        <v>10.497262617621899</v>
      </c>
      <c r="W1445" s="1">
        <v>10.798674779129856</v>
      </c>
      <c r="X1445" s="1">
        <v>11.716872427983539</v>
      </c>
      <c r="Y1445" s="1">
        <v>10.600412240367845</v>
      </c>
    </row>
    <row r="1446" spans="1:25" x14ac:dyDescent="0.25">
      <c r="A1446" s="1" t="s">
        <v>181</v>
      </c>
      <c r="B1446" s="1" t="s">
        <v>12</v>
      </c>
      <c r="C1446" s="1"/>
      <c r="D1446" s="1" t="s">
        <v>13</v>
      </c>
      <c r="E1446" s="1"/>
      <c r="F1446" s="1"/>
      <c r="G1446" s="1"/>
      <c r="H1446" s="1"/>
      <c r="I1446" s="1"/>
      <c r="J1446" s="1"/>
      <c r="K1446" s="1"/>
      <c r="L1446" s="1"/>
      <c r="M1446" s="1"/>
      <c r="N1446" s="1">
        <v>4.9028099528099522</v>
      </c>
      <c r="O1446" s="1">
        <v>4.6628424657534246</v>
      </c>
      <c r="P1446" s="1">
        <v>5.2153052450558901</v>
      </c>
      <c r="Q1446" s="1">
        <v>5.7475570032573282</v>
      </c>
      <c r="R1446" s="1">
        <v>4.9501257334450965</v>
      </c>
      <c r="S1446" s="1">
        <v>5.3374891452673374</v>
      </c>
      <c r="T1446" s="1">
        <v>5.0924357222705252</v>
      </c>
      <c r="U1446" s="1">
        <v>5.4033856722276745</v>
      </c>
      <c r="V1446" s="1">
        <v>4.6870182555780939</v>
      </c>
      <c r="W1446" s="1">
        <v>3.8357546503414173</v>
      </c>
      <c r="X1446" s="1">
        <v>5.0258711600183403</v>
      </c>
      <c r="Y1446" s="1">
        <v>5.5749026588052066</v>
      </c>
    </row>
    <row r="1447" spans="1:25" x14ac:dyDescent="0.25">
      <c r="A1447" s="1" t="s">
        <v>181</v>
      </c>
      <c r="B1447" s="1" t="s">
        <v>14</v>
      </c>
      <c r="C1447" s="1"/>
      <c r="D1447" s="1" t="s">
        <v>15</v>
      </c>
      <c r="E1447" s="1"/>
      <c r="F1447" s="1"/>
      <c r="G1447" s="1"/>
      <c r="H1447" s="1"/>
      <c r="I1447" s="1"/>
      <c r="J1447" s="1"/>
      <c r="K1447" s="1"/>
      <c r="L1447" s="1"/>
      <c r="M1447" s="1"/>
      <c r="N1447" s="1">
        <v>3.0275954525954525</v>
      </c>
      <c r="O1447" s="1">
        <v>2.8764126712328761</v>
      </c>
      <c r="P1447" s="1">
        <v>3.4390369733447974</v>
      </c>
      <c r="Q1447" s="1">
        <v>3.8208469055374588</v>
      </c>
      <c r="R1447" s="1">
        <v>3.3593940845407735</v>
      </c>
      <c r="S1447" s="1">
        <v>3.4582309887110783</v>
      </c>
      <c r="T1447" s="1">
        <v>3.3840268289653452</v>
      </c>
      <c r="U1447" s="1">
        <v>3.6426153091265947</v>
      </c>
      <c r="V1447" s="1">
        <v>3.0456389452332662</v>
      </c>
      <c r="W1447" s="1">
        <v>2.6480809983517775</v>
      </c>
      <c r="X1447" s="1">
        <v>3.5678129298486931</v>
      </c>
      <c r="Y1447" s="1">
        <v>3.9943041495160752</v>
      </c>
    </row>
    <row r="1448" spans="1:25" x14ac:dyDescent="0.25">
      <c r="A1448" s="1" t="s">
        <v>181</v>
      </c>
      <c r="B1448" s="1" t="s">
        <v>16</v>
      </c>
      <c r="C1448" s="1"/>
      <c r="D1448" s="1" t="s">
        <v>17</v>
      </c>
      <c r="E1448" s="1"/>
      <c r="F1448" s="1"/>
      <c r="G1448" s="1"/>
      <c r="H1448" s="1"/>
      <c r="I1448" s="1"/>
      <c r="J1448" s="1"/>
      <c r="K1448" s="1"/>
      <c r="L1448" s="1"/>
      <c r="M1448" s="1"/>
      <c r="N1448" s="1">
        <v>4.169594594594594</v>
      </c>
      <c r="O1448" s="1">
        <v>4.0607448630136984</v>
      </c>
      <c r="P1448" s="1">
        <v>4.5456577815993118</v>
      </c>
      <c r="Q1448" s="1">
        <v>4.9315960912052113</v>
      </c>
      <c r="R1448" s="1">
        <v>4.3904801820141302</v>
      </c>
      <c r="S1448" s="1">
        <v>4.5042798660215855</v>
      </c>
      <c r="T1448" s="1">
        <v>4.7235374487641284</v>
      </c>
      <c r="U1448" s="1">
        <v>5.0539990186457313</v>
      </c>
      <c r="V1448" s="1">
        <v>4.1673427991886411</v>
      </c>
      <c r="W1448" s="1">
        <v>3.4161643513068052</v>
      </c>
      <c r="X1448" s="1">
        <v>4.5063159101329671</v>
      </c>
      <c r="Y1448" s="1">
        <v>5.2307931916787185</v>
      </c>
    </row>
    <row r="1449" spans="1:25" x14ac:dyDescent="0.25">
      <c r="A1449" s="1" t="s">
        <v>181</v>
      </c>
      <c r="B1449" s="1" t="s">
        <v>18</v>
      </c>
      <c r="C1449" s="1"/>
      <c r="D1449" s="1" t="s">
        <v>19</v>
      </c>
      <c r="E1449" s="1"/>
      <c r="F1449" s="1"/>
      <c r="G1449" s="1"/>
      <c r="H1449" s="1"/>
      <c r="I1449" s="1"/>
      <c r="J1449" s="1"/>
      <c r="K1449" s="1"/>
      <c r="L1449" s="1"/>
      <c r="M1449" s="1"/>
      <c r="N1449" s="1">
        <v>4.0339130434782611</v>
      </c>
      <c r="O1449" s="1">
        <v>3.5959482465100443</v>
      </c>
      <c r="P1449" s="1">
        <v>4.0442494398805078</v>
      </c>
      <c r="Q1449" s="1">
        <v>4.8422236503856038</v>
      </c>
      <c r="R1449" s="1">
        <v>5.6934611602753193</v>
      </c>
      <c r="S1449" s="1">
        <v>3.3764937106918236</v>
      </c>
      <c r="T1449" s="1">
        <v>3.1818400000000002</v>
      </c>
      <c r="U1449" s="1">
        <v>4.0637755102040813</v>
      </c>
      <c r="V1449" s="1">
        <v>3.7279103750608864</v>
      </c>
      <c r="W1449" s="1">
        <v>3.0970422535211268</v>
      </c>
      <c r="X1449" s="1">
        <v>3.1966541881141786</v>
      </c>
      <c r="Y1449" s="1">
        <v>3.4407614781634939</v>
      </c>
    </row>
    <row r="1450" spans="1:25" x14ac:dyDescent="0.25">
      <c r="A1450" s="1" t="s">
        <v>181</v>
      </c>
      <c r="B1450" s="1" t="s">
        <v>20</v>
      </c>
      <c r="C1450" s="1"/>
      <c r="D1450" s="1" t="s">
        <v>21</v>
      </c>
      <c r="E1450" s="1">
        <v>68</v>
      </c>
      <c r="F1450" s="1">
        <v>70.8</v>
      </c>
      <c r="G1450" s="1">
        <v>68.8</v>
      </c>
      <c r="H1450" s="1">
        <v>69</v>
      </c>
      <c r="I1450" s="1">
        <v>71.900000000000006</v>
      </c>
      <c r="J1450" s="1">
        <v>68.400000000000006</v>
      </c>
      <c r="K1450" s="1">
        <v>71.2</v>
      </c>
      <c r="L1450" s="1">
        <v>65.900000000000006</v>
      </c>
      <c r="M1450" s="1">
        <v>66.099999999999994</v>
      </c>
      <c r="N1450" s="1">
        <v>72.333913043478276</v>
      </c>
      <c r="O1450" s="1">
        <v>71.695948246510042</v>
      </c>
      <c r="P1450" s="1">
        <v>67.3442494398805</v>
      </c>
      <c r="Q1450" s="1">
        <v>67.542223650385608</v>
      </c>
      <c r="R1450" s="1">
        <v>66.893461160275322</v>
      </c>
      <c r="S1450" s="1">
        <v>62.676493710691815</v>
      </c>
      <c r="T1450" s="1">
        <v>59.881839999999997</v>
      </c>
      <c r="U1450" s="1">
        <v>62.063775510204088</v>
      </c>
      <c r="V1450" s="1">
        <v>63.727910375060887</v>
      </c>
      <c r="W1450" s="1">
        <v>61.29704225352112</v>
      </c>
      <c r="X1450" s="1">
        <v>67.096654188114172</v>
      </c>
      <c r="Y1450" s="1">
        <v>66.040761478163489</v>
      </c>
    </row>
    <row r="1451" spans="1:25" x14ac:dyDescent="0.25">
      <c r="A1451" s="1" t="s">
        <v>182</v>
      </c>
      <c r="B1451" s="1" t="s">
        <v>4</v>
      </c>
      <c r="C1451" s="1"/>
      <c r="D1451" s="1" t="s">
        <v>5</v>
      </c>
      <c r="E1451" s="1"/>
      <c r="F1451" s="1"/>
      <c r="G1451" s="1"/>
      <c r="H1451" s="1"/>
      <c r="I1451" s="1"/>
      <c r="J1451" s="1"/>
      <c r="K1451" s="1"/>
      <c r="L1451" s="1"/>
      <c r="M1451" s="1"/>
      <c r="N1451" s="1">
        <v>51.9</v>
      </c>
      <c r="O1451" s="1">
        <v>56.1</v>
      </c>
      <c r="P1451" s="1">
        <v>55.8</v>
      </c>
      <c r="Q1451" s="1">
        <v>50.5</v>
      </c>
      <c r="R1451" s="1">
        <v>53.1</v>
      </c>
      <c r="S1451" s="1">
        <v>51.7</v>
      </c>
      <c r="T1451" s="1">
        <v>49.8</v>
      </c>
      <c r="U1451" s="1">
        <v>47.1</v>
      </c>
      <c r="V1451" s="1">
        <v>48.2</v>
      </c>
      <c r="W1451" s="1">
        <v>51.5</v>
      </c>
      <c r="X1451" s="1">
        <v>55.9</v>
      </c>
      <c r="Y1451" s="1">
        <v>54.3</v>
      </c>
    </row>
    <row r="1452" spans="1:25" x14ac:dyDescent="0.25">
      <c r="A1452" s="1" t="s">
        <v>182</v>
      </c>
      <c r="B1452" s="1" t="s">
        <v>6</v>
      </c>
      <c r="C1452" s="1"/>
      <c r="D1452" s="1" t="s">
        <v>7</v>
      </c>
      <c r="E1452" s="1"/>
      <c r="F1452" s="1"/>
      <c r="G1452" s="1"/>
      <c r="H1452" s="1"/>
      <c r="I1452" s="1"/>
      <c r="J1452" s="1"/>
      <c r="K1452" s="1"/>
      <c r="L1452" s="1"/>
      <c r="M1452" s="1"/>
      <c r="N1452" s="1">
        <v>44.763812684365782</v>
      </c>
      <c r="O1452" s="1">
        <v>44.928998137802608</v>
      </c>
      <c r="P1452" s="1">
        <v>43.738888888888887</v>
      </c>
      <c r="Q1452" s="1">
        <v>40.308668351953024</v>
      </c>
      <c r="R1452" s="1">
        <v>34.511479591836739</v>
      </c>
      <c r="S1452" s="1">
        <v>34.683528850739158</v>
      </c>
      <c r="T1452" s="1">
        <v>33.394464500601678</v>
      </c>
      <c r="U1452" s="1">
        <v>34.6161709221725</v>
      </c>
      <c r="V1452" s="1">
        <v>32.58879384088965</v>
      </c>
      <c r="W1452" s="1">
        <v>34.999199866644446</v>
      </c>
      <c r="X1452" s="1">
        <v>35.782913580246912</v>
      </c>
      <c r="Y1452" s="1">
        <v>32.676906611701277</v>
      </c>
    </row>
    <row r="1453" spans="1:25" x14ac:dyDescent="0.25">
      <c r="A1453" s="1" t="s">
        <v>182</v>
      </c>
      <c r="B1453" s="1" t="s">
        <v>8</v>
      </c>
      <c r="C1453" s="1"/>
      <c r="D1453" s="1" t="s">
        <v>9</v>
      </c>
      <c r="E1453" s="1"/>
      <c r="F1453" s="1"/>
      <c r="G1453" s="1"/>
      <c r="H1453" s="1"/>
      <c r="I1453" s="1"/>
      <c r="J1453" s="1"/>
      <c r="K1453" s="1"/>
      <c r="L1453" s="1"/>
      <c r="M1453" s="1"/>
      <c r="N1453" s="1">
        <v>30.954476401179939</v>
      </c>
      <c r="O1453" s="1">
        <v>30.649891992551211</v>
      </c>
      <c r="P1453" s="1">
        <v>31.133333333333336</v>
      </c>
      <c r="Q1453" s="1">
        <v>29.76866998287532</v>
      </c>
      <c r="R1453" s="1">
        <v>22.705575801749266</v>
      </c>
      <c r="S1453" s="1">
        <v>23.335603242727696</v>
      </c>
      <c r="T1453" s="1">
        <v>23.704146996204763</v>
      </c>
      <c r="U1453" s="1">
        <v>23.165052206721068</v>
      </c>
      <c r="V1453" s="1">
        <v>24.829307100085543</v>
      </c>
      <c r="W1453" s="1">
        <v>26.787822970495075</v>
      </c>
      <c r="X1453" s="1">
        <v>22.411506172839513</v>
      </c>
      <c r="Y1453" s="1">
        <v>21.608347867448874</v>
      </c>
    </row>
    <row r="1454" spans="1:25" x14ac:dyDescent="0.25">
      <c r="A1454" s="1" t="s">
        <v>182</v>
      </c>
      <c r="B1454" s="1" t="s">
        <v>10</v>
      </c>
      <c r="C1454" s="1"/>
      <c r="D1454" s="1" t="s">
        <v>11</v>
      </c>
      <c r="E1454" s="1"/>
      <c r="F1454" s="1"/>
      <c r="G1454" s="1"/>
      <c r="H1454" s="1"/>
      <c r="I1454" s="1"/>
      <c r="J1454" s="1"/>
      <c r="K1454" s="1"/>
      <c r="L1454" s="1"/>
      <c r="M1454" s="1"/>
      <c r="N1454" s="1">
        <v>17.081710914454277</v>
      </c>
      <c r="O1454" s="1">
        <v>17.421109869646184</v>
      </c>
      <c r="P1454" s="1">
        <v>16.827777777777776</v>
      </c>
      <c r="Q1454" s="1">
        <v>15.72266166517165</v>
      </c>
      <c r="R1454" s="1">
        <v>14.182944606413995</v>
      </c>
      <c r="S1454" s="1">
        <v>14.180867906533143</v>
      </c>
      <c r="T1454" s="1">
        <v>15.801388503193557</v>
      </c>
      <c r="U1454" s="1">
        <v>17.018776871106432</v>
      </c>
      <c r="V1454" s="1">
        <v>16.881899059024811</v>
      </c>
      <c r="W1454" s="1">
        <v>18.112977162860478</v>
      </c>
      <c r="X1454" s="1">
        <v>18.805580246913578</v>
      </c>
      <c r="Y1454" s="1">
        <v>18.01474552084985</v>
      </c>
    </row>
    <row r="1455" spans="1:25" x14ac:dyDescent="0.25">
      <c r="A1455" s="1" t="s">
        <v>182</v>
      </c>
      <c r="B1455" s="1" t="s">
        <v>12</v>
      </c>
      <c r="C1455" s="1"/>
      <c r="D1455" s="1" t="s">
        <v>13</v>
      </c>
      <c r="E1455" s="1"/>
      <c r="F1455" s="1"/>
      <c r="G1455" s="1"/>
      <c r="H1455" s="1"/>
      <c r="I1455" s="1"/>
      <c r="J1455" s="1"/>
      <c r="K1455" s="1"/>
      <c r="L1455" s="1"/>
      <c r="M1455" s="1"/>
      <c r="N1455" s="1">
        <v>22.893286143286144</v>
      </c>
      <c r="O1455" s="1">
        <v>21.46515410958904</v>
      </c>
      <c r="P1455" s="1">
        <v>21.177300085984527</v>
      </c>
      <c r="Q1455" s="1">
        <v>20.175906997641242</v>
      </c>
      <c r="R1455" s="1">
        <v>19.098910310142497</v>
      </c>
      <c r="S1455" s="1">
        <v>17.738121821114007</v>
      </c>
      <c r="T1455" s="1">
        <v>16.048888336852567</v>
      </c>
      <c r="U1455" s="1">
        <v>18.969332679097153</v>
      </c>
      <c r="V1455" s="1">
        <v>18.354205942011696</v>
      </c>
      <c r="W1455" s="1">
        <v>17.202778431834233</v>
      </c>
      <c r="X1455" s="1">
        <v>17.878289775332416</v>
      </c>
      <c r="Y1455" s="1">
        <v>17.96776059628435</v>
      </c>
    </row>
    <row r="1456" spans="1:25" x14ac:dyDescent="0.25">
      <c r="A1456" s="1" t="s">
        <v>182</v>
      </c>
      <c r="B1456" s="1" t="s">
        <v>14</v>
      </c>
      <c r="C1456" s="1"/>
      <c r="D1456" s="1" t="s">
        <v>15</v>
      </c>
      <c r="E1456" s="1"/>
      <c r="F1456" s="1"/>
      <c r="G1456" s="1"/>
      <c r="H1456" s="1"/>
      <c r="I1456" s="1"/>
      <c r="J1456" s="1"/>
      <c r="K1456" s="1"/>
      <c r="L1456" s="1"/>
      <c r="M1456" s="1"/>
      <c r="N1456" s="1">
        <v>14.137119262119262</v>
      </c>
      <c r="O1456" s="1">
        <v>13.241416952054793</v>
      </c>
      <c r="P1456" s="1">
        <v>13.964574376612209</v>
      </c>
      <c r="Q1456" s="1">
        <v>13.412490171852182</v>
      </c>
      <c r="R1456" s="1">
        <v>12.961441743503771</v>
      </c>
      <c r="S1456" s="1">
        <v>11.492767646693959</v>
      </c>
      <c r="T1456" s="1">
        <v>10.664811824618059</v>
      </c>
      <c r="U1456" s="1">
        <v>12.787904808635917</v>
      </c>
      <c r="V1456" s="1">
        <v>11.926619735115143</v>
      </c>
      <c r="W1456" s="1">
        <v>11.876242053214032</v>
      </c>
      <c r="X1456" s="1">
        <v>12.691609353507566</v>
      </c>
      <c r="Y1456" s="1">
        <v>12.873534319724106</v>
      </c>
    </row>
    <row r="1457" spans="1:25" x14ac:dyDescent="0.25">
      <c r="A1457" s="1" t="s">
        <v>182</v>
      </c>
      <c r="B1457" s="1" t="s">
        <v>16</v>
      </c>
      <c r="C1457" s="1"/>
      <c r="D1457" s="1" t="s">
        <v>17</v>
      </c>
      <c r="E1457" s="1"/>
      <c r="F1457" s="1"/>
      <c r="G1457" s="1"/>
      <c r="H1457" s="1"/>
      <c r="I1457" s="1"/>
      <c r="J1457" s="1"/>
      <c r="K1457" s="1"/>
      <c r="L1457" s="1"/>
      <c r="M1457" s="1"/>
      <c r="N1457" s="1">
        <v>19.469594594594593</v>
      </c>
      <c r="O1457" s="1">
        <v>18.693428938356163</v>
      </c>
      <c r="P1457" s="1">
        <v>18.458125537403266</v>
      </c>
      <c r="Q1457" s="1">
        <v>17.311602830506569</v>
      </c>
      <c r="R1457" s="1">
        <v>16.93964794635373</v>
      </c>
      <c r="S1457" s="1">
        <v>14.969110532192035</v>
      </c>
      <c r="T1457" s="1">
        <v>14.886299838529377</v>
      </c>
      <c r="U1457" s="1">
        <v>17.742762512266928</v>
      </c>
      <c r="V1457" s="1">
        <v>16.319174322873167</v>
      </c>
      <c r="W1457" s="1">
        <v>15.32097951495173</v>
      </c>
      <c r="X1457" s="1">
        <v>16.030100871160023</v>
      </c>
      <c r="Y1457" s="1">
        <v>16.858705083991545</v>
      </c>
    </row>
    <row r="1458" spans="1:25" x14ac:dyDescent="0.25">
      <c r="A1458" s="1" t="s">
        <v>182</v>
      </c>
      <c r="B1458" s="1" t="s">
        <v>18</v>
      </c>
      <c r="C1458" s="1"/>
      <c r="D1458" s="1" t="s">
        <v>19</v>
      </c>
      <c r="E1458" s="1"/>
      <c r="F1458" s="1"/>
      <c r="G1458" s="1"/>
      <c r="H1458" s="1"/>
      <c r="I1458" s="1"/>
      <c r="J1458" s="1"/>
      <c r="K1458" s="1"/>
      <c r="L1458" s="1"/>
      <c r="M1458" s="1"/>
      <c r="N1458" s="1">
        <v>10.090434782608696</v>
      </c>
      <c r="O1458" s="1">
        <v>11.526217228464418</v>
      </c>
      <c r="P1458" s="1">
        <v>13.152389843166542</v>
      </c>
      <c r="Q1458" s="1">
        <v>12.26662382176521</v>
      </c>
      <c r="R1458" s="1">
        <v>7.8026548672566367</v>
      </c>
      <c r="S1458" s="1">
        <v>8.7208071278825994</v>
      </c>
      <c r="T1458" s="1">
        <v>10.91872</v>
      </c>
      <c r="U1458" s="1">
        <v>9.9359693877551027</v>
      </c>
      <c r="V1458" s="1">
        <v>7.795518753044326</v>
      </c>
      <c r="W1458" s="1">
        <v>7.620985915492958</v>
      </c>
      <c r="X1458" s="1">
        <v>7.8650912494150678</v>
      </c>
      <c r="Y1458" s="1">
        <v>7.8660694288913771</v>
      </c>
    </row>
    <row r="1459" spans="1:25" x14ac:dyDescent="0.25">
      <c r="A1459" s="1" t="s">
        <v>182</v>
      </c>
      <c r="B1459" s="1" t="s">
        <v>20</v>
      </c>
      <c r="C1459" s="1"/>
      <c r="D1459" s="1" t="s">
        <v>21</v>
      </c>
      <c r="E1459" s="1">
        <v>205.7</v>
      </c>
      <c r="F1459" s="1">
        <v>212</v>
      </c>
      <c r="G1459" s="1">
        <v>209.8</v>
      </c>
      <c r="H1459" s="1">
        <v>205.89999999999998</v>
      </c>
      <c r="I1459" s="1">
        <v>213.29999999999998</v>
      </c>
      <c r="J1459" s="1">
        <v>203.8</v>
      </c>
      <c r="K1459" s="1">
        <v>205.29999999999998</v>
      </c>
      <c r="L1459" s="1">
        <v>205.7</v>
      </c>
      <c r="M1459" s="1">
        <v>211.7</v>
      </c>
      <c r="N1459" s="1">
        <v>211.29043478260866</v>
      </c>
      <c r="O1459" s="1">
        <v>214.02621722846442</v>
      </c>
      <c r="P1459" s="1">
        <v>214.25238984316655</v>
      </c>
      <c r="Q1459" s="1">
        <v>199.46662382176521</v>
      </c>
      <c r="R1459" s="1">
        <v>181.30265486725665</v>
      </c>
      <c r="S1459" s="1">
        <v>176.8208071278826</v>
      </c>
      <c r="T1459" s="1">
        <v>175.21871999999999</v>
      </c>
      <c r="U1459" s="1">
        <v>181.33596938775511</v>
      </c>
      <c r="V1459" s="1">
        <v>176.89551875304434</v>
      </c>
      <c r="W1459" s="1">
        <v>183.42098591549296</v>
      </c>
      <c r="X1459" s="1">
        <v>187.36509124941506</v>
      </c>
      <c r="Y1459" s="1">
        <v>182.16606942889138</v>
      </c>
    </row>
    <row r="1460" spans="1:25" x14ac:dyDescent="0.25">
      <c r="A1460" s="1" t="s">
        <v>183</v>
      </c>
      <c r="B1460" s="1" t="s">
        <v>4</v>
      </c>
      <c r="C1460" s="1"/>
      <c r="D1460" s="1" t="s">
        <v>5</v>
      </c>
      <c r="E1460" s="1"/>
      <c r="F1460" s="1"/>
      <c r="G1460" s="1"/>
      <c r="H1460" s="1"/>
      <c r="I1460" s="1"/>
      <c r="J1460" s="1"/>
      <c r="K1460" s="1"/>
      <c r="L1460" s="1"/>
      <c r="M1460" s="1"/>
      <c r="N1460" s="1">
        <v>38.299999999999997</v>
      </c>
      <c r="O1460" s="1">
        <v>38</v>
      </c>
      <c r="P1460" s="1">
        <v>41.8</v>
      </c>
      <c r="Q1460" s="1">
        <v>36.1</v>
      </c>
      <c r="R1460" s="1">
        <v>31.2</v>
      </c>
      <c r="S1460" s="1">
        <v>34.700000000000003</v>
      </c>
      <c r="T1460" s="1">
        <v>39.6</v>
      </c>
      <c r="U1460" s="1">
        <v>42.8</v>
      </c>
      <c r="V1460" s="1">
        <v>37.799999999999997</v>
      </c>
      <c r="W1460" s="1">
        <v>39.9</v>
      </c>
      <c r="X1460" s="1">
        <v>38</v>
      </c>
      <c r="Y1460" s="1">
        <v>36.1</v>
      </c>
    </row>
    <row r="1461" spans="1:25" x14ac:dyDescent="0.25">
      <c r="A1461" s="1" t="s">
        <v>183</v>
      </c>
      <c r="B1461" s="1" t="s">
        <v>6</v>
      </c>
      <c r="C1461" s="1"/>
      <c r="D1461" s="1" t="s">
        <v>7</v>
      </c>
      <c r="E1461" s="1"/>
      <c r="F1461" s="1"/>
      <c r="G1461" s="1"/>
      <c r="H1461" s="1"/>
      <c r="I1461" s="1"/>
      <c r="J1461" s="1"/>
      <c r="K1461" s="1"/>
      <c r="L1461" s="1"/>
      <c r="M1461" s="1"/>
      <c r="N1461" s="1">
        <v>34.626305309734512</v>
      </c>
      <c r="O1461" s="1">
        <v>31.365527001862198</v>
      </c>
      <c r="P1461" s="1">
        <v>30.374228395061724</v>
      </c>
      <c r="Q1461" s="1">
        <v>30.56438065726168</v>
      </c>
      <c r="R1461" s="1">
        <v>28.144706632653062</v>
      </c>
      <c r="S1461" s="1">
        <v>28.328841201716745</v>
      </c>
      <c r="T1461" s="1">
        <v>28.812033694344159</v>
      </c>
      <c r="U1461" s="1">
        <v>27.177985434763535</v>
      </c>
      <c r="V1461" s="1">
        <v>28.591531223267751</v>
      </c>
      <c r="W1461" s="1">
        <v>31.60500083347225</v>
      </c>
      <c r="X1461" s="1">
        <v>30.543670781893002</v>
      </c>
      <c r="Y1461" s="1">
        <v>30.678484223878222</v>
      </c>
    </row>
    <row r="1462" spans="1:25" x14ac:dyDescent="0.25">
      <c r="A1462" s="1" t="s">
        <v>183</v>
      </c>
      <c r="B1462" s="1" t="s">
        <v>8</v>
      </c>
      <c r="C1462" s="1"/>
      <c r="D1462" s="1" t="s">
        <v>9</v>
      </c>
      <c r="E1462" s="1"/>
      <c r="F1462" s="1"/>
      <c r="G1462" s="1"/>
      <c r="H1462" s="1"/>
      <c r="I1462" s="1"/>
      <c r="J1462" s="1"/>
      <c r="K1462" s="1"/>
      <c r="L1462" s="1"/>
      <c r="M1462" s="1"/>
      <c r="N1462" s="1">
        <v>21.960420353982304</v>
      </c>
      <c r="O1462" s="1">
        <v>20.372566108007447</v>
      </c>
      <c r="P1462" s="1">
        <v>18.43981481481482</v>
      </c>
      <c r="Q1462" s="1">
        <v>18.613781293321377</v>
      </c>
      <c r="R1462" s="1">
        <v>17.388857507288627</v>
      </c>
      <c r="S1462" s="1">
        <v>16.188497854077248</v>
      </c>
      <c r="T1462" s="1">
        <v>17.05486438952143</v>
      </c>
      <c r="U1462" s="1">
        <v>16.960164955690093</v>
      </c>
      <c r="V1462" s="1">
        <v>18.697262617621899</v>
      </c>
      <c r="W1462" s="1">
        <v>19.638606434405727</v>
      </c>
      <c r="X1462" s="1">
        <v>22.104213991769548</v>
      </c>
      <c r="Y1462" s="1">
        <v>21.908498493737124</v>
      </c>
    </row>
    <row r="1463" spans="1:25" x14ac:dyDescent="0.25">
      <c r="A1463" s="1" t="s">
        <v>183</v>
      </c>
      <c r="B1463" s="1" t="s">
        <v>10</v>
      </c>
      <c r="C1463" s="1"/>
      <c r="D1463" s="1" t="s">
        <v>11</v>
      </c>
      <c r="E1463" s="1"/>
      <c r="F1463" s="1"/>
      <c r="G1463" s="1"/>
      <c r="H1463" s="1"/>
      <c r="I1463" s="1"/>
      <c r="J1463" s="1"/>
      <c r="K1463" s="1"/>
      <c r="L1463" s="1"/>
      <c r="M1463" s="1"/>
      <c r="N1463" s="1">
        <v>13.213274336283186</v>
      </c>
      <c r="O1463" s="1">
        <v>12.161906890130354</v>
      </c>
      <c r="P1463" s="1">
        <v>11.685956790123456</v>
      </c>
      <c r="Q1463" s="1">
        <v>11.921838049416943</v>
      </c>
      <c r="R1463" s="1">
        <v>11.566435860058309</v>
      </c>
      <c r="S1463" s="1">
        <v>11.58266094420601</v>
      </c>
      <c r="T1463" s="1">
        <v>13.633101916134407</v>
      </c>
      <c r="U1463" s="1">
        <v>13.361849609546372</v>
      </c>
      <c r="V1463" s="1">
        <v>14.811206159110352</v>
      </c>
      <c r="W1463" s="1">
        <v>16.356392732122021</v>
      </c>
      <c r="X1463" s="1">
        <v>16.052115226337445</v>
      </c>
      <c r="Y1463" s="1">
        <v>16.913017282384651</v>
      </c>
    </row>
    <row r="1464" spans="1:25" x14ac:dyDescent="0.25">
      <c r="A1464" s="1" t="s">
        <v>183</v>
      </c>
      <c r="B1464" s="1" t="s">
        <v>12</v>
      </c>
      <c r="C1464" s="1"/>
      <c r="D1464" s="1" t="s">
        <v>13</v>
      </c>
      <c r="E1464" s="1"/>
      <c r="F1464" s="1"/>
      <c r="G1464" s="1"/>
      <c r="H1464" s="1"/>
      <c r="I1464" s="1"/>
      <c r="J1464" s="1"/>
      <c r="K1464" s="1"/>
      <c r="L1464" s="1"/>
      <c r="M1464" s="1"/>
      <c r="N1464" s="1">
        <v>14.667910767910769</v>
      </c>
      <c r="O1464" s="1">
        <v>14.631678082191781</v>
      </c>
      <c r="P1464" s="1">
        <v>14.302579535683579</v>
      </c>
      <c r="Q1464" s="1">
        <v>13.952690104459171</v>
      </c>
      <c r="R1464" s="1">
        <v>11.498323554065381</v>
      </c>
      <c r="S1464" s="1">
        <v>12.240106686515322</v>
      </c>
      <c r="T1464" s="1">
        <v>10.647820146565644</v>
      </c>
      <c r="U1464" s="1">
        <v>10.806771344455349</v>
      </c>
      <c r="V1464" s="1">
        <v>11.540305452809928</v>
      </c>
      <c r="W1464" s="1">
        <v>12.824593830939486</v>
      </c>
      <c r="X1464" s="1">
        <v>12.967514901421366</v>
      </c>
      <c r="Y1464" s="1">
        <v>12.505862721103574</v>
      </c>
    </row>
    <row r="1465" spans="1:25" x14ac:dyDescent="0.25">
      <c r="A1465" s="1" t="s">
        <v>183</v>
      </c>
      <c r="B1465" s="1" t="s">
        <v>14</v>
      </c>
      <c r="C1465" s="1"/>
      <c r="D1465" s="1" t="s">
        <v>15</v>
      </c>
      <c r="E1465" s="1"/>
      <c r="F1465" s="1"/>
      <c r="G1465" s="1"/>
      <c r="H1465" s="1"/>
      <c r="I1465" s="1"/>
      <c r="J1465" s="1"/>
      <c r="K1465" s="1"/>
      <c r="L1465" s="1"/>
      <c r="M1465" s="1"/>
      <c r="N1465" s="1">
        <v>9.0577649077649074</v>
      </c>
      <c r="O1465" s="1">
        <v>9.0259845890410944</v>
      </c>
      <c r="P1465" s="1">
        <v>9.431298366294067</v>
      </c>
      <c r="Q1465" s="1">
        <v>9.2754352465461078</v>
      </c>
      <c r="R1465" s="1">
        <v>7.8033169680277812</v>
      </c>
      <c r="S1465" s="1">
        <v>7.9305297109539765</v>
      </c>
      <c r="T1465" s="1">
        <v>7.0756924605639044</v>
      </c>
      <c r="U1465" s="1">
        <v>7.2852306182531894</v>
      </c>
      <c r="V1465" s="1">
        <v>7.4989261424651001</v>
      </c>
      <c r="W1465" s="1">
        <v>8.8536849540852369</v>
      </c>
      <c r="X1465" s="1">
        <v>9.2055020632737268</v>
      </c>
      <c r="Y1465" s="1">
        <v>8.9601957948603843</v>
      </c>
    </row>
    <row r="1466" spans="1:25" x14ac:dyDescent="0.25">
      <c r="A1466" s="1" t="s">
        <v>183</v>
      </c>
      <c r="B1466" s="1" t="s">
        <v>16</v>
      </c>
      <c r="C1466" s="1"/>
      <c r="D1466" s="1" t="s">
        <v>17</v>
      </c>
      <c r="E1466" s="1"/>
      <c r="F1466" s="1"/>
      <c r="G1466" s="1"/>
      <c r="H1466" s="1"/>
      <c r="I1466" s="1"/>
      <c r="J1466" s="1"/>
      <c r="K1466" s="1"/>
      <c r="L1466" s="1"/>
      <c r="M1466" s="1"/>
      <c r="N1466" s="1">
        <v>12.474324324324325</v>
      </c>
      <c r="O1466" s="1">
        <v>12.742337328767123</v>
      </c>
      <c r="P1466" s="1">
        <v>12.466122098022357</v>
      </c>
      <c r="Q1466" s="1">
        <v>11.971874648994721</v>
      </c>
      <c r="R1466" s="1">
        <v>10.198359477906838</v>
      </c>
      <c r="S1466" s="1">
        <v>10.329363602530703</v>
      </c>
      <c r="T1466" s="1">
        <v>9.8764873928704517</v>
      </c>
      <c r="U1466" s="1">
        <v>10.107998037291463</v>
      </c>
      <c r="V1466" s="1">
        <v>10.260768404724974</v>
      </c>
      <c r="W1466" s="1">
        <v>11.421721214975278</v>
      </c>
      <c r="X1466" s="1">
        <v>11.626983035304907</v>
      </c>
      <c r="Y1466" s="1">
        <v>11.733941484036045</v>
      </c>
    </row>
    <row r="1467" spans="1:25" x14ac:dyDescent="0.25">
      <c r="A1467" s="1" t="s">
        <v>183</v>
      </c>
      <c r="B1467" s="1" t="s">
        <v>18</v>
      </c>
      <c r="C1467" s="1"/>
      <c r="D1467" s="1" t="s">
        <v>19</v>
      </c>
      <c r="E1467" s="1"/>
      <c r="F1467" s="1"/>
      <c r="G1467" s="1"/>
      <c r="H1467" s="1"/>
      <c r="I1467" s="1"/>
      <c r="J1467" s="1"/>
      <c r="K1467" s="1"/>
      <c r="L1467" s="1"/>
      <c r="M1467" s="1"/>
      <c r="N1467" s="1">
        <v>9.7800000000000011</v>
      </c>
      <c r="O1467" s="1">
        <v>10.008954715696287</v>
      </c>
      <c r="P1467" s="1">
        <v>10.442494398805078</v>
      </c>
      <c r="Q1467" s="1">
        <v>9.92904884318766</v>
      </c>
      <c r="R1467" s="1">
        <v>8.0721238938053084</v>
      </c>
      <c r="S1467" s="1">
        <v>7.900445492662473</v>
      </c>
      <c r="T1467" s="1">
        <v>6.6980533333333341</v>
      </c>
      <c r="U1467" s="1">
        <v>8.2785714285714285</v>
      </c>
      <c r="V1467" s="1">
        <v>8.5071602532878714</v>
      </c>
      <c r="W1467" s="1">
        <v>8.5405633802816894</v>
      </c>
      <c r="X1467" s="1">
        <v>8.5153486195601324</v>
      </c>
      <c r="Y1467" s="1">
        <v>7.6714445688689814</v>
      </c>
    </row>
    <row r="1468" spans="1:25" x14ac:dyDescent="0.25">
      <c r="A1468" s="1" t="s">
        <v>183</v>
      </c>
      <c r="B1468" s="1" t="s">
        <v>20</v>
      </c>
      <c r="C1468" s="1"/>
      <c r="D1468" s="1" t="s">
        <v>21</v>
      </c>
      <c r="E1468" s="1">
        <v>135.1</v>
      </c>
      <c r="F1468" s="1">
        <v>136.1</v>
      </c>
      <c r="G1468" s="1">
        <v>126.9</v>
      </c>
      <c r="H1468" s="1">
        <v>136.6</v>
      </c>
      <c r="I1468" s="1">
        <v>148.5</v>
      </c>
      <c r="J1468" s="1">
        <v>139.6</v>
      </c>
      <c r="K1468" s="1">
        <v>150.19999999999999</v>
      </c>
      <c r="L1468" s="1">
        <v>154.10000000000002</v>
      </c>
      <c r="M1468" s="1">
        <v>152.89999999999998</v>
      </c>
      <c r="N1468" s="1">
        <v>154.08000000000001</v>
      </c>
      <c r="O1468" s="1">
        <v>148.3089547156963</v>
      </c>
      <c r="P1468" s="1">
        <v>148.94249439880508</v>
      </c>
      <c r="Q1468" s="1">
        <v>142.32904884318768</v>
      </c>
      <c r="R1468" s="1">
        <v>125.87212389380529</v>
      </c>
      <c r="S1468" s="1">
        <v>129.20044549266248</v>
      </c>
      <c r="T1468" s="1">
        <v>133.39805333333334</v>
      </c>
      <c r="U1468" s="1">
        <v>136.77857142857141</v>
      </c>
      <c r="V1468" s="1">
        <v>137.7071602532879</v>
      </c>
      <c r="W1468" s="1">
        <v>149.14056338028172</v>
      </c>
      <c r="X1468" s="1">
        <v>149.01534861956014</v>
      </c>
      <c r="Y1468" s="1">
        <v>146.47144456886898</v>
      </c>
    </row>
    <row r="1469" spans="1:25" x14ac:dyDescent="0.25">
      <c r="A1469" s="1" t="s">
        <v>184</v>
      </c>
      <c r="B1469" s="1" t="s">
        <v>4</v>
      </c>
      <c r="C1469" s="1"/>
      <c r="D1469" s="1" t="s">
        <v>5</v>
      </c>
      <c r="E1469" s="1"/>
      <c r="F1469" s="1"/>
      <c r="G1469" s="1"/>
      <c r="H1469" s="1"/>
      <c r="I1469" s="1"/>
      <c r="J1469" s="1"/>
      <c r="K1469" s="1"/>
      <c r="L1469" s="1"/>
      <c r="M1469" s="1"/>
      <c r="N1469" s="1">
        <v>66.099999999999994</v>
      </c>
      <c r="O1469" s="1">
        <v>67.400000000000006</v>
      </c>
      <c r="P1469" s="1">
        <v>63</v>
      </c>
      <c r="Q1469" s="1">
        <v>59.7</v>
      </c>
      <c r="R1469" s="1">
        <v>57.3</v>
      </c>
      <c r="S1469" s="1">
        <v>60.7</v>
      </c>
      <c r="T1469" s="1">
        <v>60</v>
      </c>
      <c r="U1469" s="1">
        <v>56.7</v>
      </c>
      <c r="V1469" s="1">
        <v>51.8</v>
      </c>
      <c r="W1469" s="1">
        <v>49.6</v>
      </c>
      <c r="X1469" s="1">
        <v>51.5</v>
      </c>
      <c r="Y1469" s="1">
        <v>49.4</v>
      </c>
    </row>
    <row r="1470" spans="1:25" x14ac:dyDescent="0.25">
      <c r="A1470" s="1" t="s">
        <v>184</v>
      </c>
      <c r="B1470" s="1" t="s">
        <v>6</v>
      </c>
      <c r="C1470" s="1"/>
      <c r="D1470" s="1" t="s">
        <v>7</v>
      </c>
      <c r="E1470" s="1"/>
      <c r="F1470" s="1"/>
      <c r="G1470" s="1"/>
      <c r="H1470" s="1"/>
      <c r="I1470" s="1"/>
      <c r="J1470" s="1"/>
      <c r="K1470" s="1"/>
      <c r="L1470" s="1"/>
      <c r="M1470" s="1"/>
      <c r="N1470" s="1">
        <v>34.076681415929201</v>
      </c>
      <c r="O1470" s="1">
        <v>35.78576536312849</v>
      </c>
      <c r="P1470" s="1">
        <v>34.930362654320987</v>
      </c>
      <c r="Q1470" s="1">
        <v>31.532757074125417</v>
      </c>
      <c r="R1470" s="1">
        <v>28.20420918367347</v>
      </c>
      <c r="S1470" s="1">
        <v>25.834477825464955</v>
      </c>
      <c r="T1470" s="1">
        <v>26.520818291215399</v>
      </c>
      <c r="U1470" s="1">
        <v>28.551188909362111</v>
      </c>
      <c r="V1470" s="1">
        <v>29.812917023096666</v>
      </c>
      <c r="W1470" s="1">
        <v>33.44120686781131</v>
      </c>
      <c r="X1470" s="1">
        <v>31.937086419753086</v>
      </c>
      <c r="Y1470" s="1">
        <v>33.487077850007921</v>
      </c>
    </row>
    <row r="1471" spans="1:25" x14ac:dyDescent="0.25">
      <c r="A1471" s="1" t="s">
        <v>184</v>
      </c>
      <c r="B1471" s="1" t="s">
        <v>8</v>
      </c>
      <c r="C1471" s="1"/>
      <c r="D1471" s="1" t="s">
        <v>9</v>
      </c>
      <c r="E1471" s="1"/>
      <c r="F1471" s="1"/>
      <c r="G1471" s="1"/>
      <c r="H1471" s="1"/>
      <c r="I1471" s="1"/>
      <c r="J1471" s="1"/>
      <c r="K1471" s="1"/>
      <c r="L1471" s="1"/>
      <c r="M1471" s="1"/>
      <c r="N1471" s="1">
        <v>21.419778761061945</v>
      </c>
      <c r="O1471" s="1">
        <v>21.738391061452518</v>
      </c>
      <c r="P1471" s="1">
        <v>23.030787037037037</v>
      </c>
      <c r="Q1471" s="1">
        <v>21.567683274891955</v>
      </c>
      <c r="R1471" s="1">
        <v>20.404901603498541</v>
      </c>
      <c r="S1471" s="1">
        <v>20.202718168812584</v>
      </c>
      <c r="T1471" s="1">
        <v>20.830223086179767</v>
      </c>
      <c r="U1471" s="1">
        <v>19.01183644818812</v>
      </c>
      <c r="V1471" s="1">
        <v>19.443165098374678</v>
      </c>
      <c r="W1471" s="1">
        <v>21.252117019503238</v>
      </c>
      <c r="X1471" s="1">
        <v>19.978493827160491</v>
      </c>
      <c r="Y1471" s="1">
        <v>22.951530045980661</v>
      </c>
    </row>
    <row r="1472" spans="1:25" x14ac:dyDescent="0.25">
      <c r="A1472" s="1" t="s">
        <v>184</v>
      </c>
      <c r="B1472" s="1" t="s">
        <v>10</v>
      </c>
      <c r="C1472" s="1"/>
      <c r="D1472" s="1" t="s">
        <v>11</v>
      </c>
      <c r="E1472" s="1"/>
      <c r="F1472" s="1"/>
      <c r="G1472" s="1"/>
      <c r="H1472" s="1"/>
      <c r="I1472" s="1"/>
      <c r="J1472" s="1"/>
      <c r="K1472" s="1"/>
      <c r="L1472" s="1"/>
      <c r="M1472" s="1"/>
      <c r="N1472" s="1">
        <v>13.00353982300885</v>
      </c>
      <c r="O1472" s="1">
        <v>13.875843575418994</v>
      </c>
      <c r="P1472" s="1">
        <v>13.438850308641975</v>
      </c>
      <c r="Q1472" s="1">
        <v>12.299559650982628</v>
      </c>
      <c r="R1472" s="1">
        <v>11.590889212827989</v>
      </c>
      <c r="S1472" s="1">
        <v>10.562804005722461</v>
      </c>
      <c r="T1472" s="1">
        <v>12.548958622604832</v>
      </c>
      <c r="U1472" s="1">
        <v>14.036974642449767</v>
      </c>
      <c r="V1472" s="1">
        <v>15.443917878528659</v>
      </c>
      <c r="W1472" s="1">
        <v>17.306676112685452</v>
      </c>
      <c r="X1472" s="1">
        <v>16.784419753086418</v>
      </c>
      <c r="Y1472" s="1">
        <v>18.461392104011416</v>
      </c>
    </row>
    <row r="1473" spans="1:25" x14ac:dyDescent="0.25">
      <c r="A1473" s="1" t="s">
        <v>184</v>
      </c>
      <c r="B1473" s="1" t="s">
        <v>12</v>
      </c>
      <c r="C1473" s="1"/>
      <c r="D1473" s="1" t="s">
        <v>13</v>
      </c>
      <c r="E1473" s="1"/>
      <c r="F1473" s="1"/>
      <c r="G1473" s="1"/>
      <c r="H1473" s="1"/>
      <c r="I1473" s="1"/>
      <c r="J1473" s="1"/>
      <c r="K1473" s="1"/>
      <c r="L1473" s="1"/>
      <c r="M1473" s="1"/>
      <c r="N1473" s="1">
        <v>18.395667095667093</v>
      </c>
      <c r="O1473" s="1">
        <v>15.274828767123289</v>
      </c>
      <c r="P1473" s="1">
        <v>13.907480653482375</v>
      </c>
      <c r="Q1473" s="1">
        <v>14.5472649668651</v>
      </c>
      <c r="R1473" s="1">
        <v>13.291282481139984</v>
      </c>
      <c r="S1473" s="1">
        <v>14.046024066492992</v>
      </c>
      <c r="T1473" s="1">
        <v>13.309775183207055</v>
      </c>
      <c r="U1473" s="1">
        <v>13.642590775269873</v>
      </c>
      <c r="V1473" s="1">
        <v>14.218601598854553</v>
      </c>
      <c r="W1473" s="1">
        <v>14.68435366140805</v>
      </c>
      <c r="X1473" s="1">
        <v>15.46126776707932</v>
      </c>
      <c r="Y1473" s="1">
        <v>15.783001446212037</v>
      </c>
    </row>
    <row r="1474" spans="1:25" x14ac:dyDescent="0.25">
      <c r="A1474" s="1" t="s">
        <v>184</v>
      </c>
      <c r="B1474" s="1" t="s">
        <v>14</v>
      </c>
      <c r="C1474" s="1"/>
      <c r="D1474" s="1" t="s">
        <v>15</v>
      </c>
      <c r="E1474" s="1"/>
      <c r="F1474" s="1"/>
      <c r="G1474" s="1"/>
      <c r="H1474" s="1"/>
      <c r="I1474" s="1"/>
      <c r="J1474" s="1"/>
      <c r="K1474" s="1"/>
      <c r="L1474" s="1"/>
      <c r="M1474" s="1"/>
      <c r="N1474" s="1">
        <v>11.359738309738308</v>
      </c>
      <c r="O1474" s="1">
        <v>9.4227311643835598</v>
      </c>
      <c r="P1474" s="1">
        <v>9.1707652622527949</v>
      </c>
      <c r="Q1474" s="1">
        <v>9.6706952712568786</v>
      </c>
      <c r="R1474" s="1">
        <v>9.0201053766016042</v>
      </c>
      <c r="S1474" s="1">
        <v>9.1006078650291524</v>
      </c>
      <c r="T1474" s="1">
        <v>8.8446155757048803</v>
      </c>
      <c r="U1474" s="1">
        <v>9.1969578017664375</v>
      </c>
      <c r="V1474" s="1">
        <v>9.2392912540269663</v>
      </c>
      <c r="W1474" s="1">
        <v>10.137603013892157</v>
      </c>
      <c r="X1474" s="1">
        <v>10.975790921595598</v>
      </c>
      <c r="Y1474" s="1">
        <v>11.308198909778618</v>
      </c>
    </row>
    <row r="1475" spans="1:25" x14ac:dyDescent="0.25">
      <c r="A1475" s="1" t="s">
        <v>184</v>
      </c>
      <c r="B1475" s="1" t="s">
        <v>16</v>
      </c>
      <c r="C1475" s="1"/>
      <c r="D1475" s="1" t="s">
        <v>17</v>
      </c>
      <c r="E1475" s="1"/>
      <c r="F1475" s="1"/>
      <c r="G1475" s="1"/>
      <c r="H1475" s="1"/>
      <c r="I1475" s="1"/>
      <c r="J1475" s="1"/>
      <c r="K1475" s="1"/>
      <c r="L1475" s="1"/>
      <c r="M1475" s="1"/>
      <c r="N1475" s="1">
        <v>15.644594594594594</v>
      </c>
      <c r="O1475" s="1">
        <v>13.30244006849315</v>
      </c>
      <c r="P1475" s="1">
        <v>12.121754084264833</v>
      </c>
      <c r="Q1475" s="1">
        <v>12.482039761878019</v>
      </c>
      <c r="R1475" s="1">
        <v>11.788612142258414</v>
      </c>
      <c r="S1475" s="1">
        <v>11.853368068477856</v>
      </c>
      <c r="T1475" s="1">
        <v>12.345609241088065</v>
      </c>
      <c r="U1475" s="1">
        <v>12.760451422963691</v>
      </c>
      <c r="V1475" s="1">
        <v>12.642107147118484</v>
      </c>
      <c r="W1475" s="1">
        <v>13.078043324699788</v>
      </c>
      <c r="X1475" s="1">
        <v>13.862941311325082</v>
      </c>
      <c r="Y1475" s="1">
        <v>14.808799644009344</v>
      </c>
    </row>
    <row r="1476" spans="1:25" x14ac:dyDescent="0.25">
      <c r="A1476" s="1" t="s">
        <v>184</v>
      </c>
      <c r="B1476" s="1" t="s">
        <v>18</v>
      </c>
      <c r="C1476" s="1"/>
      <c r="D1476" s="1" t="s">
        <v>19</v>
      </c>
      <c r="E1476" s="1"/>
      <c r="F1476" s="1"/>
      <c r="G1476" s="1"/>
      <c r="H1476" s="1"/>
      <c r="I1476" s="1"/>
      <c r="J1476" s="1"/>
      <c r="K1476" s="1"/>
      <c r="L1476" s="1"/>
      <c r="M1476" s="1"/>
      <c r="N1476" s="1">
        <v>9.9165217391304346</v>
      </c>
      <c r="O1476" s="1">
        <v>11.344705481784134</v>
      </c>
      <c r="P1476" s="1">
        <v>13.354032860343541</v>
      </c>
      <c r="Q1476" s="1">
        <v>11.829734361610969</v>
      </c>
      <c r="R1476" s="1">
        <v>10.499164208456243</v>
      </c>
      <c r="S1476" s="1">
        <v>9.9542452830188672</v>
      </c>
      <c r="T1476" s="1">
        <v>8.2411999999999992</v>
      </c>
      <c r="U1476" s="1">
        <v>9.0834183673469386</v>
      </c>
      <c r="V1476" s="1">
        <v>10.825328787140769</v>
      </c>
      <c r="W1476" s="1">
        <v>12.596197183098592</v>
      </c>
      <c r="X1476" s="1">
        <v>13.784230229293403</v>
      </c>
      <c r="Y1476" s="1">
        <v>14.514221724524077</v>
      </c>
    </row>
    <row r="1477" spans="1:25" x14ac:dyDescent="0.25">
      <c r="A1477" s="1" t="s">
        <v>184</v>
      </c>
      <c r="B1477" s="1" t="s">
        <v>20</v>
      </c>
      <c r="C1477" s="1"/>
      <c r="D1477" s="1" t="s">
        <v>21</v>
      </c>
      <c r="E1477" s="1">
        <v>184.4</v>
      </c>
      <c r="F1477" s="1">
        <v>187.9</v>
      </c>
      <c r="G1477" s="1">
        <v>175.39999999999998</v>
      </c>
      <c r="H1477" s="1">
        <v>181</v>
      </c>
      <c r="I1477" s="1">
        <v>179.8</v>
      </c>
      <c r="J1477" s="1">
        <v>175.2</v>
      </c>
      <c r="K1477" s="1">
        <v>180.6</v>
      </c>
      <c r="L1477" s="1">
        <v>183.1</v>
      </c>
      <c r="M1477" s="1">
        <v>182.9</v>
      </c>
      <c r="N1477" s="1">
        <v>189.91652173913045</v>
      </c>
      <c r="O1477" s="1">
        <v>188.14470548178414</v>
      </c>
      <c r="P1477" s="1">
        <v>182.95403286034355</v>
      </c>
      <c r="Q1477" s="1">
        <v>173.62973436161099</v>
      </c>
      <c r="R1477" s="1">
        <v>162.09916420845624</v>
      </c>
      <c r="S1477" s="1">
        <v>162.25424528301889</v>
      </c>
      <c r="T1477" s="1">
        <v>162.6412</v>
      </c>
      <c r="U1477" s="1">
        <v>162.98341836734696</v>
      </c>
      <c r="V1477" s="1">
        <v>163.42532878714076</v>
      </c>
      <c r="W1477" s="1">
        <v>172.09619718309858</v>
      </c>
      <c r="X1477" s="1">
        <v>174.2842302292934</v>
      </c>
      <c r="Y1477" s="1">
        <v>180.71422172452409</v>
      </c>
    </row>
    <row r="1478" spans="1:25" x14ac:dyDescent="0.25">
      <c r="A1478" s="1" t="s">
        <v>185</v>
      </c>
      <c r="B1478" s="1" t="s">
        <v>4</v>
      </c>
      <c r="C1478" s="1"/>
      <c r="D1478" s="1" t="s">
        <v>5</v>
      </c>
      <c r="E1478" s="1"/>
      <c r="F1478" s="1"/>
      <c r="G1478" s="1"/>
      <c r="H1478" s="1"/>
      <c r="I1478" s="1"/>
      <c r="J1478" s="1"/>
      <c r="K1478" s="1"/>
      <c r="L1478" s="1"/>
      <c r="M1478" s="1"/>
      <c r="N1478" s="1">
        <v>14</v>
      </c>
      <c r="O1478" s="1">
        <v>14.9</v>
      </c>
      <c r="P1478" s="1">
        <v>15.7</v>
      </c>
      <c r="Q1478" s="1">
        <v>15.2</v>
      </c>
      <c r="R1478" s="1">
        <v>12.9</v>
      </c>
      <c r="S1478" s="1">
        <v>12.5</v>
      </c>
      <c r="T1478" s="1">
        <v>9.4</v>
      </c>
      <c r="U1478" s="1">
        <v>11.8</v>
      </c>
      <c r="V1478" s="1">
        <v>13.1</v>
      </c>
      <c r="W1478" s="1">
        <v>12.1</v>
      </c>
      <c r="X1478" s="1">
        <v>12.9</v>
      </c>
      <c r="Y1478" s="1">
        <v>14</v>
      </c>
    </row>
    <row r="1479" spans="1:25" x14ac:dyDescent="0.25">
      <c r="A1479" s="1" t="s">
        <v>185</v>
      </c>
      <c r="B1479" s="1" t="s">
        <v>6</v>
      </c>
      <c r="C1479" s="1"/>
      <c r="D1479" s="1" t="s">
        <v>7</v>
      </c>
      <c r="E1479" s="1"/>
      <c r="F1479" s="1"/>
      <c r="G1479" s="1"/>
      <c r="H1479" s="1"/>
      <c r="I1479" s="1"/>
      <c r="J1479" s="1"/>
      <c r="K1479" s="1"/>
      <c r="L1479" s="1"/>
      <c r="M1479" s="1"/>
      <c r="N1479" s="1">
        <v>338.62938790560474</v>
      </c>
      <c r="O1479" s="1">
        <v>328.85362383612664</v>
      </c>
      <c r="P1479" s="1">
        <v>314.06952160493825</v>
      </c>
      <c r="Q1479" s="1">
        <v>300.25721275381227</v>
      </c>
      <c r="R1479" s="1">
        <v>260.26415816326534</v>
      </c>
      <c r="S1479" s="1">
        <v>249.97084406294709</v>
      </c>
      <c r="T1479" s="1">
        <v>245.44645006016844</v>
      </c>
      <c r="U1479" s="1">
        <v>252.72665613758005</v>
      </c>
      <c r="V1479" s="1">
        <v>247.71924721984601</v>
      </c>
      <c r="W1479" s="1">
        <v>244.66054342390402</v>
      </c>
      <c r="X1479" s="1">
        <v>243.6805267489712</v>
      </c>
      <c r="Y1479" s="1">
        <v>254.17772316473756</v>
      </c>
    </row>
    <row r="1480" spans="1:25" x14ac:dyDescent="0.25">
      <c r="A1480" s="1" t="s">
        <v>185</v>
      </c>
      <c r="B1480" s="1" t="s">
        <v>8</v>
      </c>
      <c r="C1480" s="1"/>
      <c r="D1480" s="1" t="s">
        <v>9</v>
      </c>
      <c r="E1480" s="1"/>
      <c r="F1480" s="1"/>
      <c r="G1480" s="1"/>
      <c r="H1480" s="1"/>
      <c r="I1480" s="1"/>
      <c r="J1480" s="1"/>
      <c r="K1480" s="1"/>
      <c r="L1480" s="1"/>
      <c r="M1480" s="1"/>
      <c r="N1480" s="1">
        <v>389.05084808259585</v>
      </c>
      <c r="O1480" s="1">
        <v>389.03418249534445</v>
      </c>
      <c r="P1480" s="1">
        <v>372.19768518518526</v>
      </c>
      <c r="Q1480" s="1">
        <v>354.32548316072746</v>
      </c>
      <c r="R1480" s="1">
        <v>342.47687682215735</v>
      </c>
      <c r="S1480" s="1">
        <v>332.22492131616593</v>
      </c>
      <c r="T1480" s="1">
        <v>335.21469962047576</v>
      </c>
      <c r="U1480" s="1">
        <v>331.9222075984909</v>
      </c>
      <c r="V1480" s="1">
        <v>345.05531223267747</v>
      </c>
      <c r="W1480" s="1">
        <v>343.32139523253875</v>
      </c>
      <c r="X1480" s="1">
        <v>352.7540576131687</v>
      </c>
      <c r="Y1480" s="1">
        <v>364.69435547804028</v>
      </c>
    </row>
    <row r="1481" spans="1:25" x14ac:dyDescent="0.25">
      <c r="A1481" s="1" t="s">
        <v>185</v>
      </c>
      <c r="B1481" s="1" t="s">
        <v>10</v>
      </c>
      <c r="C1481" s="1"/>
      <c r="D1481" s="1" t="s">
        <v>11</v>
      </c>
      <c r="E1481" s="1"/>
      <c r="F1481" s="1"/>
      <c r="G1481" s="1"/>
      <c r="H1481" s="1"/>
      <c r="I1481" s="1"/>
      <c r="J1481" s="1"/>
      <c r="K1481" s="1"/>
      <c r="L1481" s="1"/>
      <c r="M1481" s="1"/>
      <c r="N1481" s="1">
        <v>129.21976401179941</v>
      </c>
      <c r="O1481" s="1">
        <v>127.51219366852887</v>
      </c>
      <c r="P1481" s="1">
        <v>120.83279320987653</v>
      </c>
      <c r="Q1481" s="1">
        <v>117.11730408546032</v>
      </c>
      <c r="R1481" s="1">
        <v>106.95896501457726</v>
      </c>
      <c r="S1481" s="1">
        <v>102.20423462088698</v>
      </c>
      <c r="T1481" s="1">
        <v>116.13885031935574</v>
      </c>
      <c r="U1481" s="1">
        <v>124.2511362639291</v>
      </c>
      <c r="V1481" s="1">
        <v>128.32544054747649</v>
      </c>
      <c r="W1481" s="1">
        <v>126.61806134355727</v>
      </c>
      <c r="X1481" s="1">
        <v>128.06541563786007</v>
      </c>
      <c r="Y1481" s="1">
        <v>140.12792135722214</v>
      </c>
    </row>
    <row r="1482" spans="1:25" x14ac:dyDescent="0.25">
      <c r="A1482" s="1" t="s">
        <v>185</v>
      </c>
      <c r="B1482" s="1" t="s">
        <v>12</v>
      </c>
      <c r="C1482" s="1"/>
      <c r="D1482" s="1" t="s">
        <v>13</v>
      </c>
      <c r="E1482" s="1"/>
      <c r="F1482" s="1"/>
      <c r="G1482" s="1"/>
      <c r="H1482" s="1"/>
      <c r="I1482" s="1"/>
      <c r="J1482" s="1"/>
      <c r="K1482" s="1"/>
      <c r="L1482" s="1"/>
      <c r="M1482" s="1"/>
      <c r="N1482" s="1">
        <v>150.4473830973831</v>
      </c>
      <c r="O1482" s="1">
        <v>153.35124143835617</v>
      </c>
      <c r="P1482" s="1">
        <v>154.44415305245056</v>
      </c>
      <c r="Q1482" s="1">
        <v>144.00603167471638</v>
      </c>
      <c r="R1482" s="1">
        <v>133.26362112321877</v>
      </c>
      <c r="S1482" s="1">
        <v>132.95565066368937</v>
      </c>
      <c r="T1482" s="1">
        <v>129.97284809340454</v>
      </c>
      <c r="U1482" s="1">
        <v>126.04067713444553</v>
      </c>
      <c r="V1482" s="1">
        <v>133.32400668178022</v>
      </c>
      <c r="W1482" s="1">
        <v>129.09832823169293</v>
      </c>
      <c r="X1482" s="1">
        <v>127.027934433746</v>
      </c>
      <c r="Y1482" s="1">
        <v>131.08554900433865</v>
      </c>
    </row>
    <row r="1483" spans="1:25" x14ac:dyDescent="0.25">
      <c r="A1483" s="1" t="s">
        <v>185</v>
      </c>
      <c r="B1483" s="1" t="s">
        <v>14</v>
      </c>
      <c r="C1483" s="1"/>
      <c r="D1483" s="1" t="s">
        <v>15</v>
      </c>
      <c r="E1483" s="1"/>
      <c r="F1483" s="1"/>
      <c r="G1483" s="1"/>
      <c r="H1483" s="1"/>
      <c r="I1483" s="1"/>
      <c r="J1483" s="1"/>
      <c r="K1483" s="1"/>
      <c r="L1483" s="1"/>
      <c r="M1483" s="1"/>
      <c r="N1483" s="1">
        <v>92.904643929643925</v>
      </c>
      <c r="O1483" s="1">
        <v>94.599261558219169</v>
      </c>
      <c r="P1483" s="1">
        <v>101.84239036973344</v>
      </c>
      <c r="Q1483" s="1">
        <v>95.731977984948884</v>
      </c>
      <c r="R1483" s="1">
        <v>90.439121063345695</v>
      </c>
      <c r="S1483" s="1">
        <v>86.143753876690241</v>
      </c>
      <c r="T1483" s="1">
        <v>86.369593839274614</v>
      </c>
      <c r="U1483" s="1">
        <v>84.968523061825309</v>
      </c>
      <c r="V1483" s="1">
        <v>86.634351509366425</v>
      </c>
      <c r="W1483" s="1">
        <v>89.125311984930534</v>
      </c>
      <c r="X1483" s="1">
        <v>90.175790921595606</v>
      </c>
      <c r="Y1483" s="1">
        <v>93.920124596729323</v>
      </c>
    </row>
    <row r="1484" spans="1:25" x14ac:dyDescent="0.25">
      <c r="A1484" s="1" t="s">
        <v>185</v>
      </c>
      <c r="B1484" s="1" t="s">
        <v>16</v>
      </c>
      <c r="C1484" s="1"/>
      <c r="D1484" s="1" t="s">
        <v>17</v>
      </c>
      <c r="E1484" s="1"/>
      <c r="F1484" s="1"/>
      <c r="G1484" s="1"/>
      <c r="H1484" s="1"/>
      <c r="I1484" s="1"/>
      <c r="J1484" s="1"/>
      <c r="K1484" s="1"/>
      <c r="L1484" s="1"/>
      <c r="M1484" s="1"/>
      <c r="N1484" s="1">
        <v>127.94797297297296</v>
      </c>
      <c r="O1484" s="1">
        <v>133.54949700342465</v>
      </c>
      <c r="P1484" s="1">
        <v>134.61345657781598</v>
      </c>
      <c r="Q1484" s="1">
        <v>123.56199034033472</v>
      </c>
      <c r="R1484" s="1">
        <v>118.19725781343551</v>
      </c>
      <c r="S1484" s="1">
        <v>112.20059545962039</v>
      </c>
      <c r="T1484" s="1">
        <v>120.55755806732083</v>
      </c>
      <c r="U1484" s="1">
        <v>117.89079980372914</v>
      </c>
      <c r="V1484" s="1">
        <v>118.54164180885337</v>
      </c>
      <c r="W1484" s="1">
        <v>114.97635978337649</v>
      </c>
      <c r="X1484" s="1">
        <v>113.89627464465845</v>
      </c>
      <c r="Y1484" s="1">
        <v>122.99432639893203</v>
      </c>
    </row>
    <row r="1485" spans="1:25" x14ac:dyDescent="0.25">
      <c r="A1485" s="1" t="s">
        <v>185</v>
      </c>
      <c r="B1485" s="1" t="s">
        <v>18</v>
      </c>
      <c r="C1485" s="1"/>
      <c r="D1485" s="1" t="s">
        <v>19</v>
      </c>
      <c r="E1485" s="1"/>
      <c r="F1485" s="1"/>
      <c r="G1485" s="1"/>
      <c r="H1485" s="1"/>
      <c r="I1485" s="1"/>
      <c r="J1485" s="1"/>
      <c r="K1485" s="1"/>
      <c r="L1485" s="1"/>
      <c r="M1485" s="1"/>
      <c r="N1485" s="1">
        <v>141.69217391304346</v>
      </c>
      <c r="O1485" s="1">
        <v>137.0692202928158</v>
      </c>
      <c r="P1485" s="1">
        <v>133.57966766243464</v>
      </c>
      <c r="Q1485" s="1">
        <v>117.53991002570693</v>
      </c>
      <c r="R1485" s="1">
        <v>92.855801376597839</v>
      </c>
      <c r="S1485" s="1">
        <v>90.678275681341717</v>
      </c>
      <c r="T1485" s="1">
        <v>91.602293333333336</v>
      </c>
      <c r="U1485" s="1">
        <v>88.838010204081627</v>
      </c>
      <c r="V1485" s="1">
        <v>81.843935703848032</v>
      </c>
      <c r="W1485" s="1">
        <v>85.455915492957743</v>
      </c>
      <c r="X1485" s="1">
        <v>91.056644829199826</v>
      </c>
      <c r="Y1485" s="1">
        <v>93.359910414333712</v>
      </c>
    </row>
    <row r="1486" spans="1:25" x14ac:dyDescent="0.25">
      <c r="A1486" s="1" t="s">
        <v>185</v>
      </c>
      <c r="B1486" s="1" t="s">
        <v>20</v>
      </c>
      <c r="C1486" s="1"/>
      <c r="D1486" s="1" t="s">
        <v>21</v>
      </c>
      <c r="E1486" s="1">
        <v>1047.2</v>
      </c>
      <c r="F1486" s="1">
        <v>1074.8999999999999</v>
      </c>
      <c r="G1486" s="1">
        <v>1156.2</v>
      </c>
      <c r="H1486" s="1">
        <v>1192.2</v>
      </c>
      <c r="I1486" s="1">
        <v>1212.4000000000001</v>
      </c>
      <c r="J1486" s="1">
        <v>1273.7</v>
      </c>
      <c r="K1486" s="1">
        <v>1293.0999999999999</v>
      </c>
      <c r="L1486" s="1">
        <v>1327.4</v>
      </c>
      <c r="M1486" s="1">
        <v>1326.7</v>
      </c>
      <c r="N1486" s="1">
        <v>1383.8921739130435</v>
      </c>
      <c r="O1486" s="1">
        <v>1378.8692202928157</v>
      </c>
      <c r="P1486" s="1">
        <v>1347.2796676624348</v>
      </c>
      <c r="Q1486" s="1">
        <v>1267.7399100257069</v>
      </c>
      <c r="R1486" s="1">
        <v>1157.3558013765978</v>
      </c>
      <c r="S1486" s="1">
        <v>1118.8782756813418</v>
      </c>
      <c r="T1486" s="1">
        <v>1134.7022933333333</v>
      </c>
      <c r="U1486" s="1">
        <v>1138.4380102040818</v>
      </c>
      <c r="V1486" s="1">
        <v>1154.5439357038481</v>
      </c>
      <c r="W1486" s="1">
        <v>1145.3559154929578</v>
      </c>
      <c r="X1486" s="1">
        <v>1159.5566448291997</v>
      </c>
      <c r="Y1486" s="1">
        <v>1214.3599104143336</v>
      </c>
    </row>
    <row r="1487" spans="1:25" x14ac:dyDescent="0.25">
      <c r="A1487" s="1" t="s">
        <v>186</v>
      </c>
      <c r="B1487" s="1" t="s">
        <v>4</v>
      </c>
      <c r="C1487" s="1"/>
      <c r="D1487" s="1" t="s">
        <v>5</v>
      </c>
      <c r="E1487" s="1"/>
      <c r="F1487" s="1"/>
      <c r="G1487" s="1"/>
      <c r="H1487" s="1"/>
      <c r="I1487" s="1"/>
      <c r="J1487" s="1"/>
      <c r="K1487" s="1"/>
      <c r="L1487" s="1"/>
      <c r="M1487" s="1"/>
      <c r="N1487" s="1">
        <v>9</v>
      </c>
      <c r="O1487" s="1">
        <v>8.8000000000000007</v>
      </c>
      <c r="P1487" s="1">
        <v>9.3000000000000007</v>
      </c>
      <c r="Q1487" s="1">
        <v>7.3</v>
      </c>
      <c r="R1487" s="1">
        <v>8</v>
      </c>
      <c r="S1487" s="1">
        <v>8.6</v>
      </c>
      <c r="T1487" s="1">
        <v>9</v>
      </c>
      <c r="U1487" s="1">
        <v>11.5</v>
      </c>
      <c r="V1487" s="1">
        <v>10.3</v>
      </c>
      <c r="W1487" s="1">
        <v>11.7</v>
      </c>
      <c r="X1487" s="1">
        <v>11.1</v>
      </c>
      <c r="Y1487" s="1">
        <v>11.2</v>
      </c>
    </row>
    <row r="1488" spans="1:25" x14ac:dyDescent="0.25">
      <c r="A1488" s="1" t="s">
        <v>186</v>
      </c>
      <c r="B1488" s="1" t="s">
        <v>6</v>
      </c>
      <c r="C1488" s="1"/>
      <c r="D1488" s="1" t="s">
        <v>7</v>
      </c>
      <c r="E1488" s="1"/>
      <c r="F1488" s="1"/>
      <c r="G1488" s="1"/>
      <c r="H1488" s="1"/>
      <c r="I1488" s="1"/>
      <c r="J1488" s="1"/>
      <c r="K1488" s="1"/>
      <c r="L1488" s="1"/>
      <c r="M1488" s="1"/>
      <c r="N1488" s="1">
        <v>13.007765486725663</v>
      </c>
      <c r="O1488" s="1">
        <v>13.139612662942271</v>
      </c>
      <c r="P1488" s="1">
        <v>12.817924382716049</v>
      </c>
      <c r="Q1488" s="1">
        <v>12.407322841066621</v>
      </c>
      <c r="R1488" s="1">
        <v>12.257525510204083</v>
      </c>
      <c r="S1488" s="1">
        <v>13.006323319027183</v>
      </c>
      <c r="T1488" s="1">
        <v>10.425030084235859</v>
      </c>
      <c r="U1488" s="1">
        <v>10.413459682372554</v>
      </c>
      <c r="V1488" s="1">
        <v>12.158340461933275</v>
      </c>
      <c r="W1488" s="1">
        <v>12.352658776462745</v>
      </c>
      <c r="X1488" s="1">
        <v>12.652213991769548</v>
      </c>
      <c r="Y1488" s="1">
        <v>13.502853971777387</v>
      </c>
    </row>
    <row r="1489" spans="1:25" x14ac:dyDescent="0.25">
      <c r="A1489" s="1" t="s">
        <v>186</v>
      </c>
      <c r="B1489" s="1" t="s">
        <v>8</v>
      </c>
      <c r="C1489" s="1"/>
      <c r="D1489" s="1" t="s">
        <v>9</v>
      </c>
      <c r="E1489" s="1"/>
      <c r="F1489" s="1"/>
      <c r="G1489" s="1"/>
      <c r="H1489" s="1"/>
      <c r="I1489" s="1"/>
      <c r="J1489" s="1"/>
      <c r="K1489" s="1"/>
      <c r="L1489" s="1"/>
      <c r="M1489" s="1"/>
      <c r="N1489" s="1">
        <v>8.0285176991150458</v>
      </c>
      <c r="O1489" s="1">
        <v>7.7655344506517698</v>
      </c>
      <c r="P1489" s="1">
        <v>6.1506018518518539</v>
      </c>
      <c r="Q1489" s="1">
        <v>6.3531191388730353</v>
      </c>
      <c r="R1489" s="1">
        <v>8.6050838192419832</v>
      </c>
      <c r="S1489" s="1">
        <v>8.2758512160228861</v>
      </c>
      <c r="T1489" s="1">
        <v>7.1421179302045736</v>
      </c>
      <c r="U1489" s="1">
        <v>7.6668421514433618</v>
      </c>
      <c r="V1489" s="1">
        <v>6.3433019674935842</v>
      </c>
      <c r="W1489" s="1">
        <v>6.7545257542923798</v>
      </c>
      <c r="X1489" s="1">
        <v>7.5984609053497936</v>
      </c>
      <c r="Y1489" s="1">
        <v>8.8530363088631709</v>
      </c>
    </row>
    <row r="1490" spans="1:25" x14ac:dyDescent="0.25">
      <c r="A1490" s="1" t="s">
        <v>186</v>
      </c>
      <c r="B1490" s="1" t="s">
        <v>10</v>
      </c>
      <c r="C1490" s="1"/>
      <c r="D1490" s="1" t="s">
        <v>11</v>
      </c>
      <c r="E1490" s="1"/>
      <c r="F1490" s="1"/>
      <c r="G1490" s="1"/>
      <c r="H1490" s="1"/>
      <c r="I1490" s="1"/>
      <c r="J1490" s="1"/>
      <c r="K1490" s="1"/>
      <c r="L1490" s="1"/>
      <c r="M1490" s="1"/>
      <c r="N1490" s="1">
        <v>4.9637168141592927</v>
      </c>
      <c r="O1490" s="1">
        <v>5.0948528864059588</v>
      </c>
      <c r="P1490" s="1">
        <v>4.9314737654320986</v>
      </c>
      <c r="Q1490" s="1">
        <v>4.839558020060343</v>
      </c>
      <c r="R1490" s="1">
        <v>5.0373906705539362</v>
      </c>
      <c r="S1490" s="1">
        <v>5.3178254649499284</v>
      </c>
      <c r="T1490" s="1">
        <v>4.9328519855595667</v>
      </c>
      <c r="U1490" s="1">
        <v>5.119698166184083</v>
      </c>
      <c r="V1490" s="1">
        <v>6.2983575705731392</v>
      </c>
      <c r="W1490" s="1">
        <v>6.3928154692448746</v>
      </c>
      <c r="X1490" s="1">
        <v>6.6493251028806579</v>
      </c>
      <c r="Y1490" s="1">
        <v>7.4441097193594414</v>
      </c>
    </row>
    <row r="1491" spans="1:25" x14ac:dyDescent="0.25">
      <c r="A1491" s="1" t="s">
        <v>186</v>
      </c>
      <c r="B1491" s="1" t="s">
        <v>12</v>
      </c>
      <c r="C1491" s="1"/>
      <c r="D1491" s="1" t="s">
        <v>13</v>
      </c>
      <c r="E1491" s="1"/>
      <c r="F1491" s="1"/>
      <c r="G1491" s="1"/>
      <c r="H1491" s="1"/>
      <c r="I1491" s="1"/>
      <c r="J1491" s="1"/>
      <c r="K1491" s="1"/>
      <c r="L1491" s="1"/>
      <c r="M1491" s="1"/>
      <c r="N1491" s="1">
        <v>8.2658944658944655</v>
      </c>
      <c r="O1491" s="1">
        <v>8.2403681506849313</v>
      </c>
      <c r="P1491" s="1">
        <v>8.2970765262252808</v>
      </c>
      <c r="Q1491" s="1">
        <v>8.4429630461642127</v>
      </c>
      <c r="R1491" s="1">
        <v>6.9379715004191116</v>
      </c>
      <c r="S1491" s="1">
        <v>6.9026175412479844</v>
      </c>
      <c r="T1491" s="1">
        <v>7.2914420568873428</v>
      </c>
      <c r="U1491" s="1">
        <v>7.7410206084396469</v>
      </c>
      <c r="V1491" s="1">
        <v>7.759181481923398</v>
      </c>
      <c r="W1491" s="1">
        <v>7.012844360725218</v>
      </c>
      <c r="X1491" s="1">
        <v>7.3661623108665744</v>
      </c>
      <c r="Y1491" s="1">
        <v>8.2870174657915232</v>
      </c>
    </row>
    <row r="1492" spans="1:25" x14ac:dyDescent="0.25">
      <c r="A1492" s="1" t="s">
        <v>186</v>
      </c>
      <c r="B1492" s="1" t="s">
        <v>14</v>
      </c>
      <c r="C1492" s="1"/>
      <c r="D1492" s="1" t="s">
        <v>15</v>
      </c>
      <c r="E1492" s="1"/>
      <c r="F1492" s="1"/>
      <c r="G1492" s="1"/>
      <c r="H1492" s="1"/>
      <c r="I1492" s="1"/>
      <c r="J1492" s="1"/>
      <c r="K1492" s="1"/>
      <c r="L1492" s="1"/>
      <c r="M1492" s="1"/>
      <c r="N1492" s="1">
        <v>5.1043758043758034</v>
      </c>
      <c r="O1492" s="1">
        <v>5.0833154965753415</v>
      </c>
      <c r="P1492" s="1">
        <v>5.4711951848667235</v>
      </c>
      <c r="Q1492" s="1">
        <v>5.6126923508929565</v>
      </c>
      <c r="R1492" s="1">
        <v>4.708442102742187</v>
      </c>
      <c r="S1492" s="1">
        <v>4.4722987222428978</v>
      </c>
      <c r="T1492" s="1">
        <v>4.8453111414731085</v>
      </c>
      <c r="U1492" s="1">
        <v>5.2184985279685963</v>
      </c>
      <c r="V1492" s="1">
        <v>5.0419401026130535</v>
      </c>
      <c r="W1492" s="1">
        <v>4.841441017188604</v>
      </c>
      <c r="X1492" s="1">
        <v>5.2291609353507562</v>
      </c>
      <c r="Y1492" s="1">
        <v>5.9374791411725436</v>
      </c>
    </row>
    <row r="1493" spans="1:25" x14ac:dyDescent="0.25">
      <c r="A1493" s="1" t="s">
        <v>186</v>
      </c>
      <c r="B1493" s="1" t="s">
        <v>16</v>
      </c>
      <c r="C1493" s="1"/>
      <c r="D1493" s="1" t="s">
        <v>17</v>
      </c>
      <c r="E1493" s="1"/>
      <c r="F1493" s="1"/>
      <c r="G1493" s="1"/>
      <c r="H1493" s="1"/>
      <c r="I1493" s="1"/>
      <c r="J1493" s="1"/>
      <c r="K1493" s="1"/>
      <c r="L1493" s="1"/>
      <c r="M1493" s="1"/>
      <c r="N1493" s="1">
        <v>7.0297297297297288</v>
      </c>
      <c r="O1493" s="1">
        <v>7.1763163527397253</v>
      </c>
      <c r="P1493" s="1">
        <v>7.2317282889079966</v>
      </c>
      <c r="Q1493" s="1">
        <v>7.244344602942828</v>
      </c>
      <c r="R1493" s="1">
        <v>6.1535863968387021</v>
      </c>
      <c r="S1493" s="1">
        <v>5.825083736509117</v>
      </c>
      <c r="T1493" s="1">
        <v>6.7632468016395482</v>
      </c>
      <c r="U1493" s="1">
        <v>7.2404808635917561</v>
      </c>
      <c r="V1493" s="1">
        <v>6.8988784154635487</v>
      </c>
      <c r="W1493" s="1">
        <v>6.2457146220861794</v>
      </c>
      <c r="X1493" s="1">
        <v>6.6046767537826696</v>
      </c>
      <c r="Y1493" s="1">
        <v>7.7755033930359332</v>
      </c>
    </row>
    <row r="1494" spans="1:25" x14ac:dyDescent="0.25">
      <c r="A1494" s="1" t="s">
        <v>186</v>
      </c>
      <c r="B1494" s="1" t="s">
        <v>18</v>
      </c>
      <c r="C1494" s="1"/>
      <c r="D1494" s="1" t="s">
        <v>19</v>
      </c>
      <c r="E1494" s="1"/>
      <c r="F1494" s="1"/>
      <c r="G1494" s="1"/>
      <c r="H1494" s="1"/>
      <c r="I1494" s="1"/>
      <c r="J1494" s="1"/>
      <c r="K1494" s="1"/>
      <c r="L1494" s="1"/>
      <c r="M1494" s="1"/>
      <c r="N1494" s="1">
        <v>2.3173913043478258</v>
      </c>
      <c r="O1494" s="1">
        <v>3.1825672454885936</v>
      </c>
      <c r="P1494" s="1">
        <v>3.02621359223301</v>
      </c>
      <c r="Q1494" s="1">
        <v>2.6878534704370178</v>
      </c>
      <c r="R1494" s="1">
        <v>2.6380039331366767</v>
      </c>
      <c r="S1494" s="1">
        <v>2.7343815513626835</v>
      </c>
      <c r="T1494" s="1">
        <v>2.10432</v>
      </c>
      <c r="U1494" s="1">
        <v>1.8005102040816325</v>
      </c>
      <c r="V1494" s="1">
        <v>2.353385289819776</v>
      </c>
      <c r="W1494" s="1">
        <v>2.8532394366197185</v>
      </c>
      <c r="X1494" s="1">
        <v>1.978474496958353</v>
      </c>
      <c r="Y1494" s="1">
        <v>2.2178051511758117</v>
      </c>
    </row>
    <row r="1495" spans="1:25" x14ac:dyDescent="0.25">
      <c r="A1495" s="1" t="s">
        <v>186</v>
      </c>
      <c r="B1495" s="1" t="s">
        <v>20</v>
      </c>
      <c r="C1495" s="1"/>
      <c r="D1495" s="1" t="s">
        <v>21</v>
      </c>
      <c r="E1495" s="1">
        <v>49.1</v>
      </c>
      <c r="F1495" s="1">
        <v>48.2</v>
      </c>
      <c r="G1495" s="1">
        <v>52.6</v>
      </c>
      <c r="H1495" s="1">
        <v>55.199999999999996</v>
      </c>
      <c r="I1495" s="1">
        <v>54.5</v>
      </c>
      <c r="J1495" s="1">
        <v>57.599999999999994</v>
      </c>
      <c r="K1495" s="1">
        <v>58</v>
      </c>
      <c r="L1495" s="1">
        <v>58.1</v>
      </c>
      <c r="M1495" s="1">
        <v>59.6</v>
      </c>
      <c r="N1495" s="1">
        <v>57.717391304347828</v>
      </c>
      <c r="O1495" s="1">
        <v>58.482567245488596</v>
      </c>
      <c r="P1495" s="1">
        <v>57.226213592233016</v>
      </c>
      <c r="Q1495" s="1">
        <v>54.887853470437022</v>
      </c>
      <c r="R1495" s="1">
        <v>54.33800393313669</v>
      </c>
      <c r="S1495" s="1">
        <v>55.134381551362672</v>
      </c>
      <c r="T1495" s="1">
        <v>52.50432</v>
      </c>
      <c r="U1495" s="1">
        <v>56.700510204081638</v>
      </c>
      <c r="V1495" s="1">
        <v>57.153385289819781</v>
      </c>
      <c r="W1495" s="1">
        <v>58.153239436619714</v>
      </c>
      <c r="X1495" s="1">
        <v>59.178474496958351</v>
      </c>
      <c r="Y1495" s="1">
        <v>65.21780515117581</v>
      </c>
    </row>
    <row r="1496" spans="1:25" x14ac:dyDescent="0.25">
      <c r="A1496" s="1" t="s">
        <v>187</v>
      </c>
      <c r="B1496" s="1" t="s">
        <v>4</v>
      </c>
      <c r="C1496" s="1"/>
      <c r="D1496" s="1" t="s">
        <v>5</v>
      </c>
      <c r="E1496" s="1"/>
      <c r="F1496" s="1"/>
      <c r="G1496" s="1"/>
      <c r="H1496" s="1"/>
      <c r="I1496" s="1"/>
      <c r="J1496" s="1"/>
      <c r="K1496" s="1"/>
      <c r="L1496" s="1"/>
      <c r="M1496" s="1"/>
      <c r="N1496" s="1">
        <v>8</v>
      </c>
      <c r="O1496" s="1">
        <v>8.6999999999999993</v>
      </c>
      <c r="P1496" s="1">
        <v>10.1</v>
      </c>
      <c r="Q1496" s="1">
        <v>9.4</v>
      </c>
      <c r="R1496" s="1">
        <v>9.9</v>
      </c>
      <c r="S1496" s="1">
        <v>10.6</v>
      </c>
      <c r="T1496" s="1">
        <v>9.6</v>
      </c>
      <c r="U1496" s="1">
        <v>7.9</v>
      </c>
      <c r="V1496" s="1">
        <v>7.9</v>
      </c>
      <c r="W1496" s="1">
        <v>5.8</v>
      </c>
      <c r="X1496" s="1">
        <v>4.9000000000000004</v>
      </c>
      <c r="Y1496" s="1">
        <v>6.3</v>
      </c>
    </row>
    <row r="1497" spans="1:25" x14ac:dyDescent="0.25">
      <c r="A1497" s="1" t="s">
        <v>187</v>
      </c>
      <c r="B1497" s="1" t="s">
        <v>6</v>
      </c>
      <c r="C1497" s="1"/>
      <c r="D1497" s="1" t="s">
        <v>7</v>
      </c>
      <c r="E1497" s="1"/>
      <c r="F1497" s="1"/>
      <c r="G1497" s="1"/>
      <c r="H1497" s="1"/>
      <c r="I1497" s="1"/>
      <c r="J1497" s="1"/>
      <c r="K1497" s="1"/>
      <c r="L1497" s="1"/>
      <c r="M1497" s="1"/>
      <c r="N1497" s="1">
        <v>36.824800884955749</v>
      </c>
      <c r="O1497" s="1">
        <v>35.422458100558657</v>
      </c>
      <c r="P1497" s="1">
        <v>31.224706790123452</v>
      </c>
      <c r="Q1497" s="1">
        <v>30.503857131207695</v>
      </c>
      <c r="R1497" s="1">
        <v>30.346301020408166</v>
      </c>
      <c r="S1497" s="1">
        <v>29.100906056270865</v>
      </c>
      <c r="T1497" s="1">
        <v>32.077015643802646</v>
      </c>
      <c r="U1497" s="1">
        <v>36.733192945511981</v>
      </c>
      <c r="V1497" s="1">
        <v>33.310521813515827</v>
      </c>
      <c r="W1497" s="1">
        <v>35.05484247374563</v>
      </c>
      <c r="X1497" s="1">
        <v>37.566485596707821</v>
      </c>
      <c r="Y1497" s="1">
        <v>38.348105279847779</v>
      </c>
    </row>
    <row r="1498" spans="1:25" x14ac:dyDescent="0.25">
      <c r="A1498" s="1" t="s">
        <v>187</v>
      </c>
      <c r="B1498" s="1" t="s">
        <v>8</v>
      </c>
      <c r="C1498" s="1"/>
      <c r="D1498" s="1" t="s">
        <v>9</v>
      </c>
      <c r="E1498" s="1"/>
      <c r="F1498" s="1"/>
      <c r="G1498" s="1"/>
      <c r="H1498" s="1"/>
      <c r="I1498" s="1"/>
      <c r="J1498" s="1"/>
      <c r="K1498" s="1"/>
      <c r="L1498" s="1"/>
      <c r="M1498" s="1"/>
      <c r="N1498" s="1">
        <v>17.822986725663718</v>
      </c>
      <c r="O1498" s="1">
        <v>16.642569832402238</v>
      </c>
      <c r="P1498" s="1">
        <v>16.962129629629636</v>
      </c>
      <c r="Q1498" s="1">
        <v>19.397912419473215</v>
      </c>
      <c r="R1498" s="1">
        <v>20.682489067055393</v>
      </c>
      <c r="S1498" s="1">
        <v>17.00076299475441</v>
      </c>
      <c r="T1498" s="1">
        <v>19.544978246783302</v>
      </c>
      <c r="U1498" s="1">
        <v>20.607212424322192</v>
      </c>
      <c r="V1498" s="1">
        <v>19.633704020530363</v>
      </c>
      <c r="W1498" s="1">
        <v>19.403383897316214</v>
      </c>
      <c r="X1498" s="1">
        <v>19.99058436213992</v>
      </c>
      <c r="Y1498" s="1">
        <v>20.510623117171406</v>
      </c>
    </row>
    <row r="1499" spans="1:25" x14ac:dyDescent="0.25">
      <c r="A1499" s="1" t="s">
        <v>187</v>
      </c>
      <c r="B1499" s="1" t="s">
        <v>10</v>
      </c>
      <c r="C1499" s="1"/>
      <c r="D1499" s="1" t="s">
        <v>11</v>
      </c>
      <c r="E1499" s="1"/>
      <c r="F1499" s="1"/>
      <c r="G1499" s="1"/>
      <c r="H1499" s="1"/>
      <c r="I1499" s="1"/>
      <c r="J1499" s="1"/>
      <c r="K1499" s="1"/>
      <c r="L1499" s="1"/>
      <c r="M1499" s="1"/>
      <c r="N1499" s="1">
        <v>14.05221238938053</v>
      </c>
      <c r="O1499" s="1">
        <v>13.734972067039106</v>
      </c>
      <c r="P1499" s="1">
        <v>12.013163580246912</v>
      </c>
      <c r="Q1499" s="1">
        <v>11.898230449319087</v>
      </c>
      <c r="R1499" s="1">
        <v>12.471209912536443</v>
      </c>
      <c r="S1499" s="1">
        <v>11.898330948974726</v>
      </c>
      <c r="T1499" s="1">
        <v>15.178006109414053</v>
      </c>
      <c r="U1499" s="1">
        <v>18.059594630165833</v>
      </c>
      <c r="V1499" s="1">
        <v>17.25577416595381</v>
      </c>
      <c r="W1499" s="1">
        <v>18.141773628938157</v>
      </c>
      <c r="X1499" s="1">
        <v>19.742930041152263</v>
      </c>
      <c r="Y1499" s="1">
        <v>21.141271602980815</v>
      </c>
    </row>
    <row r="1500" spans="1:25" x14ac:dyDescent="0.25">
      <c r="A1500" s="1" t="s">
        <v>187</v>
      </c>
      <c r="B1500" s="1" t="s">
        <v>12</v>
      </c>
      <c r="C1500" s="1"/>
      <c r="D1500" s="1" t="s">
        <v>13</v>
      </c>
      <c r="E1500" s="1"/>
      <c r="F1500" s="1"/>
      <c r="G1500" s="1"/>
      <c r="H1500" s="1"/>
      <c r="I1500" s="1"/>
      <c r="J1500" s="1"/>
      <c r="K1500" s="1"/>
      <c r="L1500" s="1"/>
      <c r="M1500" s="1"/>
      <c r="N1500" s="1">
        <v>9.8461389961389951</v>
      </c>
      <c r="O1500" s="1">
        <v>9.4864726027397275</v>
      </c>
      <c r="P1500" s="1">
        <v>9.5218830610490119</v>
      </c>
      <c r="Q1500" s="1">
        <v>10.504155902504772</v>
      </c>
      <c r="R1500" s="1">
        <v>9.3935456831517197</v>
      </c>
      <c r="S1500" s="1">
        <v>10.474320803870489</v>
      </c>
      <c r="T1500" s="1">
        <v>8.9117625139734198</v>
      </c>
      <c r="U1500" s="1">
        <v>9.5804710500490682</v>
      </c>
      <c r="V1500" s="1">
        <v>9.1377162629757791</v>
      </c>
      <c r="W1500" s="1">
        <v>9.8412291028961612</v>
      </c>
      <c r="X1500" s="1">
        <v>9.0926066024759287</v>
      </c>
      <c r="Y1500" s="1">
        <v>8.2116809433752369</v>
      </c>
    </row>
    <row r="1501" spans="1:25" x14ac:dyDescent="0.25">
      <c r="A1501" s="1" t="s">
        <v>187</v>
      </c>
      <c r="B1501" s="1" t="s">
        <v>14</v>
      </c>
      <c r="C1501" s="1"/>
      <c r="D1501" s="1" t="s">
        <v>15</v>
      </c>
      <c r="E1501" s="1"/>
      <c r="F1501" s="1"/>
      <c r="G1501" s="1"/>
      <c r="H1501" s="1"/>
      <c r="I1501" s="1"/>
      <c r="J1501" s="1"/>
      <c r="K1501" s="1"/>
      <c r="L1501" s="1"/>
      <c r="M1501" s="1"/>
      <c r="N1501" s="1">
        <v>6.080212355212355</v>
      </c>
      <c r="O1501" s="1">
        <v>5.8520119863013695</v>
      </c>
      <c r="P1501" s="1">
        <v>6.2788478073946692</v>
      </c>
      <c r="Q1501" s="1">
        <v>6.9829271032236315</v>
      </c>
      <c r="R1501" s="1">
        <v>6.3749131840498148</v>
      </c>
      <c r="S1501" s="1">
        <v>6.7864532936360256</v>
      </c>
      <c r="T1501" s="1">
        <v>5.9220469506893556</v>
      </c>
      <c r="U1501" s="1">
        <v>6.4585377821393521</v>
      </c>
      <c r="V1501" s="1">
        <v>5.9377162629757789</v>
      </c>
      <c r="W1501" s="1">
        <v>6.7940663998116309</v>
      </c>
      <c r="X1501" s="1">
        <v>6.4547455295735903</v>
      </c>
      <c r="Y1501" s="1">
        <v>5.8835020580709756</v>
      </c>
    </row>
    <row r="1502" spans="1:25" x14ac:dyDescent="0.25">
      <c r="A1502" s="1" t="s">
        <v>187</v>
      </c>
      <c r="B1502" s="1" t="s">
        <v>16</v>
      </c>
      <c r="C1502" s="1"/>
      <c r="D1502" s="1" t="s">
        <v>17</v>
      </c>
      <c r="E1502" s="1"/>
      <c r="F1502" s="1"/>
      <c r="G1502" s="1"/>
      <c r="H1502" s="1"/>
      <c r="I1502" s="1"/>
      <c r="J1502" s="1"/>
      <c r="K1502" s="1"/>
      <c r="L1502" s="1"/>
      <c r="M1502" s="1"/>
      <c r="N1502" s="1">
        <v>8.3736486486486488</v>
      </c>
      <c r="O1502" s="1">
        <v>8.2615154109589035</v>
      </c>
      <c r="P1502" s="1">
        <v>8.2992691315563203</v>
      </c>
      <c r="Q1502" s="1">
        <v>9.0129169942715937</v>
      </c>
      <c r="R1502" s="1">
        <v>8.331541132798467</v>
      </c>
      <c r="S1502" s="1">
        <v>8.8392259024934869</v>
      </c>
      <c r="T1502" s="1">
        <v>8.2661905353372269</v>
      </c>
      <c r="U1502" s="1">
        <v>8.9609911678115797</v>
      </c>
      <c r="V1502" s="1">
        <v>8.1245674740484439</v>
      </c>
      <c r="W1502" s="1">
        <v>8.7647044972922057</v>
      </c>
      <c r="X1502" s="1">
        <v>8.152647867950483</v>
      </c>
      <c r="Y1502" s="1">
        <v>7.7048169985537882</v>
      </c>
    </row>
    <row r="1503" spans="1:25" x14ac:dyDescent="0.25">
      <c r="A1503" s="1" t="s">
        <v>187</v>
      </c>
      <c r="B1503" s="1" t="s">
        <v>18</v>
      </c>
      <c r="C1503" s="1"/>
      <c r="D1503" s="1" t="s">
        <v>19</v>
      </c>
      <c r="E1503" s="1"/>
      <c r="F1503" s="1"/>
      <c r="G1503" s="1"/>
      <c r="H1503" s="1"/>
      <c r="I1503" s="1"/>
      <c r="J1503" s="1"/>
      <c r="K1503" s="1"/>
      <c r="L1503" s="1"/>
      <c r="M1503" s="1"/>
      <c r="N1503" s="1">
        <v>5.8139130434782604</v>
      </c>
      <c r="O1503" s="1">
        <v>6.3167177391896496</v>
      </c>
      <c r="P1503" s="1">
        <v>6.0917662434652726</v>
      </c>
      <c r="Q1503" s="1">
        <v>4.9528920308483295</v>
      </c>
      <c r="R1503" s="1">
        <v>5.376007866273353</v>
      </c>
      <c r="S1503" s="1">
        <v>4.3536163522012581</v>
      </c>
      <c r="T1503" s="1">
        <v>4.0946133333333332</v>
      </c>
      <c r="U1503" s="1">
        <v>5.4089285714285715</v>
      </c>
      <c r="V1503" s="1">
        <v>5.6676083779834396</v>
      </c>
      <c r="W1503" s="1">
        <v>5.7064788732394369</v>
      </c>
      <c r="X1503" s="1">
        <v>4.2134066448291998</v>
      </c>
      <c r="Y1503" s="1">
        <v>4.493393057110862</v>
      </c>
    </row>
    <row r="1504" spans="1:25" x14ac:dyDescent="0.25">
      <c r="A1504" s="1" t="s">
        <v>187</v>
      </c>
      <c r="B1504" s="1" t="s">
        <v>20</v>
      </c>
      <c r="C1504" s="1"/>
      <c r="D1504" s="1" t="s">
        <v>21</v>
      </c>
      <c r="E1504" s="1">
        <v>89.9</v>
      </c>
      <c r="F1504" s="1">
        <v>86</v>
      </c>
      <c r="G1504" s="1">
        <v>92.9</v>
      </c>
      <c r="H1504" s="1">
        <v>93.7</v>
      </c>
      <c r="I1504" s="1">
        <v>98</v>
      </c>
      <c r="J1504" s="1">
        <v>103.60000000000001</v>
      </c>
      <c r="K1504" s="1">
        <v>101.1</v>
      </c>
      <c r="L1504" s="1">
        <v>102.5</v>
      </c>
      <c r="M1504" s="1">
        <v>107.30000000000001</v>
      </c>
      <c r="N1504" s="1">
        <v>106.81391304347827</v>
      </c>
      <c r="O1504" s="1">
        <v>104.41671773918965</v>
      </c>
      <c r="P1504" s="1">
        <v>100.49176624346526</v>
      </c>
      <c r="Q1504" s="1">
        <v>102.65289203084832</v>
      </c>
      <c r="R1504" s="1">
        <v>102.87600786627335</v>
      </c>
      <c r="S1504" s="1">
        <v>99.05361635220126</v>
      </c>
      <c r="T1504" s="1">
        <v>103.59461333333333</v>
      </c>
      <c r="U1504" s="1">
        <v>113.70892857142859</v>
      </c>
      <c r="V1504" s="1">
        <v>106.96760837798344</v>
      </c>
      <c r="W1504" s="1">
        <v>109.50647887323942</v>
      </c>
      <c r="X1504" s="1">
        <v>110.1134066448292</v>
      </c>
      <c r="Y1504" s="1">
        <v>112.59339305711089</v>
      </c>
    </row>
    <row r="1505" spans="1:25" x14ac:dyDescent="0.25">
      <c r="A1505" s="1" t="s">
        <v>188</v>
      </c>
      <c r="B1505" s="1" t="s">
        <v>4</v>
      </c>
      <c r="C1505" s="1"/>
      <c r="D1505" s="1" t="s">
        <v>5</v>
      </c>
      <c r="E1505" s="1"/>
      <c r="F1505" s="1"/>
      <c r="G1505" s="1"/>
      <c r="H1505" s="1"/>
      <c r="I1505" s="1"/>
      <c r="J1505" s="1"/>
      <c r="K1505" s="1"/>
      <c r="L1505" s="1"/>
      <c r="M1505" s="1"/>
      <c r="N1505" s="1">
        <v>37.4</v>
      </c>
      <c r="O1505" s="1">
        <v>41.1</v>
      </c>
      <c r="P1505" s="1">
        <v>47.7</v>
      </c>
      <c r="Q1505" s="1">
        <v>44.8</v>
      </c>
      <c r="R1505" s="1">
        <v>44.5</v>
      </c>
      <c r="S1505" s="1">
        <v>41.1</v>
      </c>
      <c r="T1505" s="1">
        <v>33.200000000000003</v>
      </c>
      <c r="U1505" s="1">
        <v>32.700000000000003</v>
      </c>
      <c r="V1505" s="1">
        <v>30.2</v>
      </c>
      <c r="W1505" s="1">
        <v>36.1</v>
      </c>
      <c r="X1505" s="1">
        <v>41.9</v>
      </c>
      <c r="Y1505" s="1">
        <v>38.6</v>
      </c>
    </row>
    <row r="1506" spans="1:25" x14ac:dyDescent="0.25">
      <c r="A1506" s="1" t="s">
        <v>188</v>
      </c>
      <c r="B1506" s="1" t="s">
        <v>6</v>
      </c>
      <c r="C1506" s="1"/>
      <c r="D1506" s="1" t="s">
        <v>7</v>
      </c>
      <c r="E1506" s="1"/>
      <c r="F1506" s="1"/>
      <c r="G1506" s="1"/>
      <c r="H1506" s="1"/>
      <c r="I1506" s="1"/>
      <c r="J1506" s="1"/>
      <c r="K1506" s="1"/>
      <c r="L1506" s="1"/>
      <c r="M1506" s="1"/>
      <c r="N1506" s="1">
        <v>55.573082595870204</v>
      </c>
      <c r="O1506" s="1">
        <v>52.558450651769085</v>
      </c>
      <c r="P1506" s="1">
        <v>51.15020061728395</v>
      </c>
      <c r="Q1506" s="1">
        <v>50.052956046644375</v>
      </c>
      <c r="R1506" s="1">
        <v>44.507908163265306</v>
      </c>
      <c r="S1506" s="1">
        <v>42.522956604673347</v>
      </c>
      <c r="T1506" s="1">
        <v>44.449578820697951</v>
      </c>
      <c r="U1506" s="1">
        <v>47.318303062209353</v>
      </c>
      <c r="V1506" s="1">
        <v>48.466809238665526</v>
      </c>
      <c r="W1506" s="1">
        <v>47.240573428904831</v>
      </c>
      <c r="X1506" s="1">
        <v>50.664592592592598</v>
      </c>
      <c r="Y1506" s="1">
        <v>51.310845092754072</v>
      </c>
    </row>
    <row r="1507" spans="1:25" x14ac:dyDescent="0.25">
      <c r="A1507" s="1" t="s">
        <v>188</v>
      </c>
      <c r="B1507" s="1" t="s">
        <v>8</v>
      </c>
      <c r="C1507" s="1"/>
      <c r="D1507" s="1" t="s">
        <v>9</v>
      </c>
      <c r="E1507" s="1"/>
      <c r="F1507" s="1"/>
      <c r="G1507" s="1"/>
      <c r="H1507" s="1"/>
      <c r="I1507" s="1"/>
      <c r="J1507" s="1"/>
      <c r="K1507" s="1"/>
      <c r="L1507" s="1"/>
      <c r="M1507" s="1"/>
      <c r="N1507" s="1">
        <v>38.820427728613573</v>
      </c>
      <c r="O1507" s="1">
        <v>36.662137802607077</v>
      </c>
      <c r="P1507" s="1">
        <v>32.670648148148153</v>
      </c>
      <c r="Q1507" s="1">
        <v>32.223558672429263</v>
      </c>
      <c r="R1507" s="1">
        <v>30.000983965014576</v>
      </c>
      <c r="S1507" s="1">
        <v>28.890910824988069</v>
      </c>
      <c r="T1507" s="1">
        <v>28.918041284828288</v>
      </c>
      <c r="U1507" s="1">
        <v>27.818013512327809</v>
      </c>
      <c r="V1507" s="1">
        <v>31.72603934987168</v>
      </c>
      <c r="W1507" s="1">
        <v>35.31122687114518</v>
      </c>
      <c r="X1507" s="1">
        <v>35.008814814814812</v>
      </c>
      <c r="Y1507" s="1">
        <v>34.701537973680047</v>
      </c>
    </row>
    <row r="1508" spans="1:25" x14ac:dyDescent="0.25">
      <c r="A1508" s="1" t="s">
        <v>188</v>
      </c>
      <c r="B1508" s="1" t="s">
        <v>10</v>
      </c>
      <c r="C1508" s="1"/>
      <c r="D1508" s="1" t="s">
        <v>11</v>
      </c>
      <c r="E1508" s="1"/>
      <c r="F1508" s="1"/>
      <c r="G1508" s="1"/>
      <c r="H1508" s="1"/>
      <c r="I1508" s="1"/>
      <c r="J1508" s="1"/>
      <c r="K1508" s="1"/>
      <c r="L1508" s="1"/>
      <c r="M1508" s="1"/>
      <c r="N1508" s="1">
        <v>21.206489675516224</v>
      </c>
      <c r="O1508" s="1">
        <v>20.379411545623835</v>
      </c>
      <c r="P1508" s="1">
        <v>19.6791512345679</v>
      </c>
      <c r="Q1508" s="1">
        <v>19.523485280926362</v>
      </c>
      <c r="R1508" s="1">
        <v>18.291107871720115</v>
      </c>
      <c r="S1508" s="1">
        <v>17.386132570338578</v>
      </c>
      <c r="T1508" s="1">
        <v>21.032379894473756</v>
      </c>
      <c r="U1508" s="1">
        <v>23.26368342546284</v>
      </c>
      <c r="V1508" s="1">
        <v>25.107151411462791</v>
      </c>
      <c r="W1508" s="1">
        <v>24.448199699949996</v>
      </c>
      <c r="X1508" s="1">
        <v>26.626592592592591</v>
      </c>
      <c r="Y1508" s="1">
        <v>28.287616933565879</v>
      </c>
    </row>
    <row r="1509" spans="1:25" x14ac:dyDescent="0.25">
      <c r="A1509" s="1" t="s">
        <v>188</v>
      </c>
      <c r="B1509" s="1" t="s">
        <v>12</v>
      </c>
      <c r="C1509" s="1"/>
      <c r="D1509" s="1" t="s">
        <v>13</v>
      </c>
      <c r="E1509" s="1"/>
      <c r="F1509" s="1"/>
      <c r="G1509" s="1"/>
      <c r="H1509" s="1"/>
      <c r="I1509" s="1"/>
      <c r="J1509" s="1"/>
      <c r="K1509" s="1"/>
      <c r="L1509" s="1"/>
      <c r="M1509" s="1"/>
      <c r="N1509" s="1">
        <v>19.084491634491634</v>
      </c>
      <c r="O1509" s="1">
        <v>18.812157534246573</v>
      </c>
      <c r="P1509" s="1">
        <v>18.174548581255376</v>
      </c>
      <c r="Q1509" s="1">
        <v>18.90748062450859</v>
      </c>
      <c r="R1509" s="1">
        <v>16.136630343671417</v>
      </c>
      <c r="S1509" s="1">
        <v>15.851941446470661</v>
      </c>
      <c r="T1509" s="1">
        <v>15.894572102844368</v>
      </c>
      <c r="U1509" s="1">
        <v>14.792247301275761</v>
      </c>
      <c r="V1509" s="1">
        <v>17.566471781410335</v>
      </c>
      <c r="W1509" s="1">
        <v>19.140028255238988</v>
      </c>
      <c r="X1509" s="1">
        <v>19.60473406694177</v>
      </c>
      <c r="Y1509" s="1">
        <v>19.964178440315944</v>
      </c>
    </row>
    <row r="1510" spans="1:25" x14ac:dyDescent="0.25">
      <c r="A1510" s="1" t="s">
        <v>188</v>
      </c>
      <c r="B1510" s="1" t="s">
        <v>14</v>
      </c>
      <c r="C1510" s="1"/>
      <c r="D1510" s="1" t="s">
        <v>15</v>
      </c>
      <c r="E1510" s="1"/>
      <c r="F1510" s="1"/>
      <c r="G1510" s="1"/>
      <c r="H1510" s="1"/>
      <c r="I1510" s="1"/>
      <c r="J1510" s="1"/>
      <c r="K1510" s="1"/>
      <c r="L1510" s="1"/>
      <c r="M1510" s="1"/>
      <c r="N1510" s="1">
        <v>11.785102960102959</v>
      </c>
      <c r="O1510" s="1">
        <v>11.604837328767122</v>
      </c>
      <c r="P1510" s="1">
        <v>11.984522785898537</v>
      </c>
      <c r="Q1510" s="1">
        <v>12.569268785802537</v>
      </c>
      <c r="R1510" s="1">
        <v>10.95109567716441</v>
      </c>
      <c r="S1510" s="1">
        <v>10.27068601910433</v>
      </c>
      <c r="T1510" s="1">
        <v>10.562265557073655</v>
      </c>
      <c r="U1510" s="1">
        <v>9.9719823356231601</v>
      </c>
      <c r="V1510" s="1">
        <v>11.4147476434793</v>
      </c>
      <c r="W1510" s="1">
        <v>13.213656698846243</v>
      </c>
      <c r="X1510" s="1">
        <v>13.9171939477304</v>
      </c>
      <c r="Y1510" s="1">
        <v>14.303927021915673</v>
      </c>
    </row>
    <row r="1511" spans="1:25" x14ac:dyDescent="0.25">
      <c r="A1511" s="1" t="s">
        <v>188</v>
      </c>
      <c r="B1511" s="1" t="s">
        <v>16</v>
      </c>
      <c r="C1511" s="1"/>
      <c r="D1511" s="1" t="s">
        <v>17</v>
      </c>
      <c r="E1511" s="1"/>
      <c r="F1511" s="1"/>
      <c r="G1511" s="1"/>
      <c r="H1511" s="1"/>
      <c r="I1511" s="1"/>
      <c r="J1511" s="1"/>
      <c r="K1511" s="1"/>
      <c r="L1511" s="1"/>
      <c r="M1511" s="1"/>
      <c r="N1511" s="1">
        <v>16.230405405405406</v>
      </c>
      <c r="O1511" s="1">
        <v>16.383005136986299</v>
      </c>
      <c r="P1511" s="1">
        <v>15.840928632846087</v>
      </c>
      <c r="Q1511" s="1">
        <v>16.22325058968887</v>
      </c>
      <c r="R1511" s="1">
        <v>14.312273979164171</v>
      </c>
      <c r="S1511" s="1">
        <v>13.377372534425009</v>
      </c>
      <c r="T1511" s="1">
        <v>14.74316234008198</v>
      </c>
      <c r="U1511" s="1">
        <v>13.83577036310108</v>
      </c>
      <c r="V1511" s="1">
        <v>15.618780575110369</v>
      </c>
      <c r="W1511" s="1">
        <v>17.046315045914763</v>
      </c>
      <c r="X1511" s="1">
        <v>17.578071985327835</v>
      </c>
      <c r="Y1511" s="1">
        <v>18.731894537768383</v>
      </c>
    </row>
    <row r="1512" spans="1:25" x14ac:dyDescent="0.25">
      <c r="A1512" s="1" t="s">
        <v>188</v>
      </c>
      <c r="B1512" s="1" t="s">
        <v>18</v>
      </c>
      <c r="C1512" s="1"/>
      <c r="D1512" s="1" t="s">
        <v>19</v>
      </c>
      <c r="E1512" s="1"/>
      <c r="F1512" s="1"/>
      <c r="G1512" s="1"/>
      <c r="H1512" s="1"/>
      <c r="I1512" s="1"/>
      <c r="J1512" s="1"/>
      <c r="K1512" s="1"/>
      <c r="L1512" s="1"/>
      <c r="M1512" s="1"/>
      <c r="N1512" s="1">
        <v>10.125217391304348</v>
      </c>
      <c r="O1512" s="1">
        <v>10.554034729315628</v>
      </c>
      <c r="P1512" s="1">
        <v>12.447479462285289</v>
      </c>
      <c r="Q1512" s="1">
        <v>11.646079691516711</v>
      </c>
      <c r="R1512" s="1">
        <v>10.502654867256638</v>
      </c>
      <c r="S1512" s="1">
        <v>10.996042976939203</v>
      </c>
      <c r="T1512" s="1">
        <v>11.879333333333333</v>
      </c>
      <c r="U1512" s="1">
        <v>9.489030612244898</v>
      </c>
      <c r="V1512" s="1">
        <v>9.5625913297613252</v>
      </c>
      <c r="W1512" s="1">
        <v>10.040704225352112</v>
      </c>
      <c r="X1512" s="1">
        <v>9.0650912494150688</v>
      </c>
      <c r="Y1512" s="1">
        <v>9.97424412094065</v>
      </c>
    </row>
    <row r="1513" spans="1:25" x14ac:dyDescent="0.25">
      <c r="A1513" s="1" t="s">
        <v>188</v>
      </c>
      <c r="B1513" s="1" t="s">
        <v>20</v>
      </c>
      <c r="C1513" s="1"/>
      <c r="D1513" s="1" t="s">
        <v>21</v>
      </c>
      <c r="E1513" s="1">
        <v>205.39999999999998</v>
      </c>
      <c r="F1513" s="1">
        <v>207.2</v>
      </c>
      <c r="G1513" s="1">
        <v>210.39999999999998</v>
      </c>
      <c r="H1513" s="1">
        <v>205.9</v>
      </c>
      <c r="I1513" s="1">
        <v>206</v>
      </c>
      <c r="J1513" s="1">
        <v>213.10000000000002</v>
      </c>
      <c r="K1513" s="1">
        <v>209.20000000000002</v>
      </c>
      <c r="L1513" s="1">
        <v>213</v>
      </c>
      <c r="M1513" s="1">
        <v>213.6</v>
      </c>
      <c r="N1513" s="1">
        <v>210.22521739130434</v>
      </c>
      <c r="O1513" s="1">
        <v>208.05403472931562</v>
      </c>
      <c r="P1513" s="1">
        <v>209.64747946228533</v>
      </c>
      <c r="Q1513" s="1">
        <v>205.9460796915167</v>
      </c>
      <c r="R1513" s="1">
        <v>189.20265486725663</v>
      </c>
      <c r="S1513" s="1">
        <v>180.39604297693919</v>
      </c>
      <c r="T1513" s="1">
        <v>180.67933333333335</v>
      </c>
      <c r="U1513" s="1">
        <v>179.18903061224489</v>
      </c>
      <c r="V1513" s="1">
        <v>189.66259132976134</v>
      </c>
      <c r="W1513" s="1">
        <v>202.5407042253521</v>
      </c>
      <c r="X1513" s="1">
        <v>214.36509124941506</v>
      </c>
      <c r="Y1513" s="1">
        <v>215.87424412094069</v>
      </c>
    </row>
    <row r="1514" spans="1:25" x14ac:dyDescent="0.25">
      <c r="A1514" s="1" t="s">
        <v>189</v>
      </c>
      <c r="B1514" s="1" t="s">
        <v>4</v>
      </c>
      <c r="C1514" s="1"/>
      <c r="D1514" s="1" t="s">
        <v>5</v>
      </c>
      <c r="E1514" s="1"/>
      <c r="F1514" s="1"/>
      <c r="G1514" s="1"/>
      <c r="H1514" s="1"/>
      <c r="I1514" s="1"/>
      <c r="J1514" s="1"/>
      <c r="K1514" s="1"/>
      <c r="L1514" s="1"/>
      <c r="M1514" s="1"/>
      <c r="N1514" s="1">
        <v>10.199999999999999</v>
      </c>
      <c r="O1514" s="1">
        <v>13.1</v>
      </c>
      <c r="P1514" s="1">
        <v>14.2</v>
      </c>
      <c r="Q1514" s="1">
        <v>12.5</v>
      </c>
      <c r="R1514" s="1">
        <v>8.6</v>
      </c>
      <c r="S1514" s="1">
        <v>13.4</v>
      </c>
      <c r="T1514" s="1">
        <v>21.4</v>
      </c>
      <c r="U1514" s="1">
        <v>17.100000000000001</v>
      </c>
      <c r="V1514" s="1">
        <v>10.5</v>
      </c>
      <c r="W1514" s="1">
        <v>9.6</v>
      </c>
      <c r="X1514" s="1">
        <v>6.2</v>
      </c>
      <c r="Y1514" s="1">
        <v>14.4</v>
      </c>
    </row>
    <row r="1515" spans="1:25" x14ac:dyDescent="0.25">
      <c r="A1515" s="1" t="s">
        <v>189</v>
      </c>
      <c r="B1515" s="1" t="s">
        <v>6</v>
      </c>
      <c r="C1515" s="1"/>
      <c r="D1515" s="1" t="s">
        <v>7</v>
      </c>
      <c r="E1515" s="1"/>
      <c r="F1515" s="1"/>
      <c r="G1515" s="1"/>
      <c r="H1515" s="1"/>
      <c r="I1515" s="1"/>
      <c r="J1515" s="1"/>
      <c r="K1515" s="1"/>
      <c r="L1515" s="1"/>
      <c r="M1515" s="1"/>
      <c r="N1515" s="1">
        <v>674.202545068929</v>
      </c>
      <c r="O1515" s="1">
        <v>695.81979096545615</v>
      </c>
      <c r="P1515" s="1">
        <v>677.63514805894022</v>
      </c>
      <c r="Q1515" s="1">
        <v>650.54536565934552</v>
      </c>
      <c r="R1515" s="1">
        <v>688.13088948592656</v>
      </c>
      <c r="S1515" s="1">
        <v>714.48752895544908</v>
      </c>
      <c r="T1515" s="1">
        <v>687.5634026863313</v>
      </c>
      <c r="U1515" s="1">
        <v>715.33617865833673</v>
      </c>
      <c r="V1515" s="1">
        <v>695.96673511293636</v>
      </c>
      <c r="W1515" s="1">
        <v>714.86123669417532</v>
      </c>
      <c r="X1515" s="1">
        <v>722.00478467259609</v>
      </c>
      <c r="Y1515" s="1">
        <v>680.9442374530795</v>
      </c>
    </row>
    <row r="1516" spans="1:25" x14ac:dyDescent="0.25">
      <c r="A1516" s="1" t="s">
        <v>189</v>
      </c>
      <c r="B1516" s="1" t="s">
        <v>8</v>
      </c>
      <c r="C1516" s="1"/>
      <c r="D1516" s="1" t="s">
        <v>9</v>
      </c>
      <c r="E1516" s="1"/>
      <c r="F1516" s="1"/>
      <c r="G1516" s="1"/>
      <c r="H1516" s="1"/>
      <c r="I1516" s="1"/>
      <c r="J1516" s="1"/>
      <c r="K1516" s="1"/>
      <c r="L1516" s="1"/>
      <c r="M1516" s="1"/>
      <c r="N1516" s="1">
        <v>1684.2667515022977</v>
      </c>
      <c r="O1516" s="1">
        <v>1695.7052719220551</v>
      </c>
      <c r="P1516" s="1">
        <v>1675.6565014876733</v>
      </c>
      <c r="Q1516" s="1">
        <v>1719.2961324666392</v>
      </c>
      <c r="R1516" s="1">
        <v>1743.7707333345354</v>
      </c>
      <c r="S1516" s="1">
        <v>1657.0399199123704</v>
      </c>
      <c r="T1516" s="1">
        <v>1684.9948485646564</v>
      </c>
      <c r="U1516" s="1">
        <v>1765.1017085756694</v>
      </c>
      <c r="V1516" s="1">
        <v>1759.715554414784</v>
      </c>
      <c r="W1516" s="1">
        <v>1813.4974934645547</v>
      </c>
      <c r="X1516" s="1">
        <v>1859.8820317721452</v>
      </c>
      <c r="Y1516" s="1">
        <v>1887.7602982065896</v>
      </c>
    </row>
    <row r="1517" spans="1:25" x14ac:dyDescent="0.25">
      <c r="A1517" s="1" t="s">
        <v>189</v>
      </c>
      <c r="B1517" s="1" t="s">
        <v>10</v>
      </c>
      <c r="C1517" s="1"/>
      <c r="D1517" s="1" t="s">
        <v>11</v>
      </c>
      <c r="E1517" s="1"/>
      <c r="F1517" s="1"/>
      <c r="G1517" s="1"/>
      <c r="H1517" s="1"/>
      <c r="I1517" s="1"/>
      <c r="J1517" s="1"/>
      <c r="K1517" s="1"/>
      <c r="L1517" s="1"/>
      <c r="M1517" s="1"/>
      <c r="N1517" s="1">
        <v>177.63070342877342</v>
      </c>
      <c r="O1517" s="1">
        <v>185.77493711248889</v>
      </c>
      <c r="P1517" s="1">
        <v>195.50835045338627</v>
      </c>
      <c r="Q1517" s="1">
        <v>196.55850187401543</v>
      </c>
      <c r="R1517" s="1">
        <v>206.99837717953807</v>
      </c>
      <c r="S1517" s="1">
        <v>211.37255113218052</v>
      </c>
      <c r="T1517" s="1">
        <v>190.24174874901234</v>
      </c>
      <c r="U1517" s="1">
        <v>211.66211276599418</v>
      </c>
      <c r="V1517" s="1">
        <v>206.51771047227928</v>
      </c>
      <c r="W1517" s="1">
        <v>215.04126984126981</v>
      </c>
      <c r="X1517" s="1">
        <v>220.91318355525854</v>
      </c>
      <c r="Y1517" s="1">
        <v>204.29546434033088</v>
      </c>
    </row>
    <row r="1518" spans="1:25" x14ac:dyDescent="0.25">
      <c r="A1518" s="1" t="s">
        <v>189</v>
      </c>
      <c r="B1518" s="1" t="s">
        <v>12</v>
      </c>
      <c r="C1518" s="1"/>
      <c r="D1518" s="1" t="s">
        <v>13</v>
      </c>
      <c r="E1518" s="1"/>
      <c r="F1518" s="1"/>
      <c r="G1518" s="1"/>
      <c r="H1518" s="1"/>
      <c r="I1518" s="1"/>
      <c r="J1518" s="1"/>
      <c r="K1518" s="1"/>
      <c r="L1518" s="1"/>
      <c r="M1518" s="1"/>
      <c r="N1518" s="1">
        <v>511.19803025342145</v>
      </c>
      <c r="O1518" s="1">
        <v>496.47022852473708</v>
      </c>
      <c r="P1518" s="1">
        <v>463.06725525023501</v>
      </c>
      <c r="Q1518" s="1">
        <v>440.61201791359321</v>
      </c>
      <c r="R1518" s="1">
        <v>425.90137602780595</v>
      </c>
      <c r="S1518" s="1">
        <v>423.57207539385803</v>
      </c>
      <c r="T1518" s="1">
        <v>434.57726489669744</v>
      </c>
      <c r="U1518" s="1">
        <v>415.1764705882353</v>
      </c>
      <c r="V1518" s="1">
        <v>421.30326981113706</v>
      </c>
      <c r="W1518" s="1">
        <v>420.0350605750985</v>
      </c>
      <c r="X1518" s="1">
        <v>412.3229296813401</v>
      </c>
      <c r="Y1518" s="1">
        <v>415.74335660979528</v>
      </c>
    </row>
    <row r="1519" spans="1:25" x14ac:dyDescent="0.25">
      <c r="A1519" s="1" t="s">
        <v>189</v>
      </c>
      <c r="B1519" s="1" t="s">
        <v>14</v>
      </c>
      <c r="C1519" s="1"/>
      <c r="D1519" s="1" t="s">
        <v>15</v>
      </c>
      <c r="E1519" s="1"/>
      <c r="F1519" s="1"/>
      <c r="G1519" s="1"/>
      <c r="H1519" s="1"/>
      <c r="I1519" s="1"/>
      <c r="J1519" s="1"/>
      <c r="K1519" s="1"/>
      <c r="L1519" s="1"/>
      <c r="M1519" s="1"/>
      <c r="N1519" s="1">
        <v>610.39887892083038</v>
      </c>
      <c r="O1519" s="1">
        <v>620.16795382060673</v>
      </c>
      <c r="P1519" s="1">
        <v>605.08105213666272</v>
      </c>
      <c r="Q1519" s="1">
        <v>596.44856427818752</v>
      </c>
      <c r="R1519" s="1">
        <v>603.43186522449616</v>
      </c>
      <c r="S1519" s="1">
        <v>651.68145321403699</v>
      </c>
      <c r="T1519" s="1">
        <v>679.02026830549676</v>
      </c>
      <c r="U1519" s="1">
        <v>655.87935952571854</v>
      </c>
      <c r="V1519" s="1">
        <v>664.81394567757002</v>
      </c>
      <c r="W1519" s="1">
        <v>681.02466793168878</v>
      </c>
      <c r="X1519" s="1">
        <v>662.70983393782058</v>
      </c>
      <c r="Y1519" s="1">
        <v>666.23543781345234</v>
      </c>
    </row>
    <row r="1520" spans="1:25" x14ac:dyDescent="0.25">
      <c r="A1520" s="1" t="s">
        <v>189</v>
      </c>
      <c r="B1520" s="1" t="s">
        <v>16</v>
      </c>
      <c r="C1520" s="1"/>
      <c r="D1520" s="1" t="s">
        <v>17</v>
      </c>
      <c r="E1520" s="1"/>
      <c r="F1520" s="1"/>
      <c r="G1520" s="1"/>
      <c r="H1520" s="1"/>
      <c r="I1520" s="1"/>
      <c r="J1520" s="1"/>
      <c r="K1520" s="1"/>
      <c r="L1520" s="1"/>
      <c r="M1520" s="1"/>
      <c r="N1520" s="1">
        <v>343.20309082574812</v>
      </c>
      <c r="O1520" s="1">
        <v>331.36181765465619</v>
      </c>
      <c r="P1520" s="1">
        <v>315.45169261310207</v>
      </c>
      <c r="Q1520" s="1">
        <v>304.63941780821921</v>
      </c>
      <c r="R1520" s="1">
        <v>322.36675874769804</v>
      </c>
      <c r="S1520" s="1">
        <v>332.34647139210477</v>
      </c>
      <c r="T1520" s="1">
        <v>350.5024667978056</v>
      </c>
      <c r="U1520" s="1">
        <v>340.54416988604612</v>
      </c>
      <c r="V1520" s="1">
        <v>345.98278451129278</v>
      </c>
      <c r="W1520" s="1">
        <v>334.54027149321263</v>
      </c>
      <c r="X1520" s="1">
        <v>326.9672363808391</v>
      </c>
      <c r="Y1520" s="1">
        <v>342.62120557675229</v>
      </c>
    </row>
    <row r="1521" spans="1:25" x14ac:dyDescent="0.25">
      <c r="A1521" s="1" t="s">
        <v>189</v>
      </c>
      <c r="B1521" s="1" t="s">
        <v>18</v>
      </c>
      <c r="C1521" s="1"/>
      <c r="D1521" s="1" t="s">
        <v>19</v>
      </c>
      <c r="E1521" s="1"/>
      <c r="F1521" s="1"/>
      <c r="G1521" s="1"/>
      <c r="H1521" s="1"/>
      <c r="I1521" s="1"/>
      <c r="J1521" s="1"/>
      <c r="K1521" s="1"/>
      <c r="L1521" s="1"/>
      <c r="M1521" s="1"/>
      <c r="N1521" s="1">
        <v>432.66400058991252</v>
      </c>
      <c r="O1521" s="1">
        <v>412.51700647207798</v>
      </c>
      <c r="P1521" s="1">
        <v>415.62936583306953</v>
      </c>
      <c r="Q1521" s="1">
        <v>451.20333913593919</v>
      </c>
      <c r="R1521" s="1">
        <v>438.52969082151606</v>
      </c>
      <c r="S1521" s="1">
        <v>428.68482570061519</v>
      </c>
      <c r="T1521" s="1">
        <v>390.64402618657937</v>
      </c>
      <c r="U1521" s="1">
        <v>363.89638029146425</v>
      </c>
      <c r="V1521" s="1">
        <v>357.22106430155213</v>
      </c>
      <c r="W1521" s="1">
        <v>347.35834513949436</v>
      </c>
      <c r="X1521" s="1">
        <v>395.19337571094013</v>
      </c>
      <c r="Y1521" s="1">
        <v>408.19175740868366</v>
      </c>
    </row>
    <row r="1522" spans="1:25" x14ac:dyDescent="0.25">
      <c r="A1522" s="1" t="s">
        <v>189</v>
      </c>
      <c r="B1522" s="1" t="s">
        <v>20</v>
      </c>
      <c r="C1522" s="1"/>
      <c r="D1522" s="1" t="s">
        <v>21</v>
      </c>
      <c r="E1522" s="1">
        <v>3878.7999999999997</v>
      </c>
      <c r="F1522" s="1">
        <v>3990.2999999999997</v>
      </c>
      <c r="G1522" s="1">
        <v>4139.3999999999996</v>
      </c>
      <c r="H1522" s="1">
        <v>4140.2999999999993</v>
      </c>
      <c r="I1522" s="1">
        <v>4100.8</v>
      </c>
      <c r="J1522" s="1">
        <v>4156.7</v>
      </c>
      <c r="K1522" s="1">
        <v>4157.3</v>
      </c>
      <c r="L1522" s="1">
        <v>4178.8999999999996</v>
      </c>
      <c r="M1522" s="1">
        <v>4276.8999999999996</v>
      </c>
      <c r="N1522" s="1">
        <v>4443.764000589912</v>
      </c>
      <c r="O1522" s="1">
        <v>4450.9170064720784</v>
      </c>
      <c r="P1522" s="1">
        <v>4362.2293658330691</v>
      </c>
      <c r="Q1522" s="1">
        <v>4371.8033391359395</v>
      </c>
      <c r="R1522" s="1">
        <v>4437.7296908215167</v>
      </c>
      <c r="S1522" s="1">
        <v>4432.5848257006146</v>
      </c>
      <c r="T1522" s="1">
        <v>4438.9440261865793</v>
      </c>
      <c r="U1522" s="1">
        <v>4484.6963802914643</v>
      </c>
      <c r="V1522" s="1">
        <v>4462.0210643015525</v>
      </c>
      <c r="W1522" s="1">
        <v>4535.9583451394938</v>
      </c>
      <c r="X1522" s="1">
        <v>4606.19337571094</v>
      </c>
      <c r="Y1522" s="1">
        <v>4620.1917574086838</v>
      </c>
    </row>
    <row r="1523" spans="1:25" x14ac:dyDescent="0.25">
      <c r="A1523" s="1" t="s">
        <v>190</v>
      </c>
      <c r="B1523" s="1" t="s">
        <v>4</v>
      </c>
      <c r="C1523" s="1"/>
      <c r="D1523" s="1" t="s">
        <v>5</v>
      </c>
      <c r="E1523" s="1"/>
      <c r="F1523" s="1"/>
      <c r="G1523" s="1"/>
      <c r="H1523" s="1"/>
      <c r="I1523" s="1"/>
      <c r="J1523" s="1"/>
      <c r="K1523" s="1"/>
      <c r="L1523" s="1"/>
      <c r="M1523" s="1"/>
      <c r="N1523" s="1">
        <v>40</v>
      </c>
      <c r="O1523" s="1">
        <v>21</v>
      </c>
      <c r="P1523" s="1">
        <v>22.2</v>
      </c>
      <c r="Q1523" s="1">
        <v>32.299999999999997</v>
      </c>
      <c r="R1523" s="1">
        <v>39.9</v>
      </c>
      <c r="S1523" s="1">
        <v>38.4</v>
      </c>
      <c r="T1523" s="1">
        <v>33.5</v>
      </c>
      <c r="U1523" s="1">
        <v>27.4</v>
      </c>
      <c r="V1523" s="1">
        <v>36.299999999999997</v>
      </c>
      <c r="W1523" s="1">
        <v>34.6</v>
      </c>
      <c r="X1523" s="1">
        <v>24.1</v>
      </c>
      <c r="Y1523" s="1">
        <v>26.5</v>
      </c>
    </row>
    <row r="1524" spans="1:25" x14ac:dyDescent="0.25">
      <c r="A1524" s="1" t="s">
        <v>190</v>
      </c>
      <c r="B1524" s="1" t="s">
        <v>6</v>
      </c>
      <c r="C1524" s="1"/>
      <c r="D1524" s="1" t="s">
        <v>7</v>
      </c>
      <c r="E1524" s="1"/>
      <c r="F1524" s="1"/>
      <c r="G1524" s="1"/>
      <c r="H1524" s="1"/>
      <c r="I1524" s="1"/>
      <c r="J1524" s="1"/>
      <c r="K1524" s="1"/>
      <c r="L1524" s="1"/>
      <c r="M1524" s="1"/>
      <c r="N1524" s="1">
        <v>141.35551431601272</v>
      </c>
      <c r="O1524" s="1">
        <v>141.09812577502214</v>
      </c>
      <c r="P1524" s="1">
        <v>138.95809365259279</v>
      </c>
      <c r="Q1524" s="1">
        <v>134.59559289503702</v>
      </c>
      <c r="R1524" s="1">
        <v>122.3343803530536</v>
      </c>
      <c r="S1524" s="1">
        <v>117.30565102623498</v>
      </c>
      <c r="T1524" s="1">
        <v>126.15032920726891</v>
      </c>
      <c r="U1524" s="1">
        <v>122.04897226584748</v>
      </c>
      <c r="V1524" s="1">
        <v>127.1728952772074</v>
      </c>
      <c r="W1524" s="1">
        <v>131.81632579834948</v>
      </c>
      <c r="X1524" s="1">
        <v>128.47514952101864</v>
      </c>
      <c r="Y1524" s="1">
        <v>133.58013346308911</v>
      </c>
    </row>
    <row r="1525" spans="1:25" x14ac:dyDescent="0.25">
      <c r="A1525" s="1" t="s">
        <v>190</v>
      </c>
      <c r="B1525" s="1" t="s">
        <v>8</v>
      </c>
      <c r="C1525" s="1"/>
      <c r="D1525" s="1" t="s">
        <v>9</v>
      </c>
      <c r="E1525" s="1"/>
      <c r="F1525" s="1"/>
      <c r="G1525" s="1"/>
      <c r="H1525" s="1"/>
      <c r="I1525" s="1"/>
      <c r="J1525" s="1"/>
      <c r="K1525" s="1"/>
      <c r="L1525" s="1"/>
      <c r="M1525" s="1"/>
      <c r="N1525" s="1">
        <v>191.20185047720042</v>
      </c>
      <c r="O1525" s="1">
        <v>189.73048892825511</v>
      </c>
      <c r="P1525" s="1">
        <v>198.3503205582318</v>
      </c>
      <c r="Q1525" s="1">
        <v>194.33713085516672</v>
      </c>
      <c r="R1525" s="1">
        <v>196.06590814836184</v>
      </c>
      <c r="S1525" s="1">
        <v>193.49088150263069</v>
      </c>
      <c r="T1525" s="1">
        <v>199.54516723729259</v>
      </c>
      <c r="U1525" s="1">
        <v>194.637737086447</v>
      </c>
      <c r="V1525" s="1">
        <v>185.69045174537985</v>
      </c>
      <c r="W1525" s="1">
        <v>190.23129324926958</v>
      </c>
      <c r="X1525" s="1">
        <v>199.51506349287951</v>
      </c>
      <c r="Y1525" s="1">
        <v>189.34343458918394</v>
      </c>
    </row>
    <row r="1526" spans="1:25" x14ac:dyDescent="0.25">
      <c r="A1526" s="1" t="s">
        <v>190</v>
      </c>
      <c r="B1526" s="1" t="s">
        <v>10</v>
      </c>
      <c r="C1526" s="1"/>
      <c r="D1526" s="1" t="s">
        <v>11</v>
      </c>
      <c r="E1526" s="1"/>
      <c r="F1526" s="1"/>
      <c r="G1526" s="1"/>
      <c r="H1526" s="1"/>
      <c r="I1526" s="1"/>
      <c r="J1526" s="1"/>
      <c r="K1526" s="1"/>
      <c r="L1526" s="1"/>
      <c r="M1526" s="1"/>
      <c r="N1526" s="1">
        <v>37.242635206786844</v>
      </c>
      <c r="O1526" s="1">
        <v>37.671385296722754</v>
      </c>
      <c r="P1526" s="1">
        <v>40.091585789175411</v>
      </c>
      <c r="Q1526" s="1">
        <v>40.667276249796295</v>
      </c>
      <c r="R1526" s="1">
        <v>36.799711498584543</v>
      </c>
      <c r="S1526" s="1">
        <v>34.703467471134338</v>
      </c>
      <c r="T1526" s="1">
        <v>34.904503555438502</v>
      </c>
      <c r="U1526" s="1">
        <v>36.113290647705504</v>
      </c>
      <c r="V1526" s="1">
        <v>37.736652977412732</v>
      </c>
      <c r="W1526" s="1">
        <v>39.652380952380952</v>
      </c>
      <c r="X1526" s="1">
        <v>39.309786986101834</v>
      </c>
      <c r="Y1526" s="1">
        <v>40.076431947726952</v>
      </c>
    </row>
    <row r="1527" spans="1:25" x14ac:dyDescent="0.25">
      <c r="A1527" s="1" t="s">
        <v>190</v>
      </c>
      <c r="B1527" s="1" t="s">
        <v>12</v>
      </c>
      <c r="C1527" s="1"/>
      <c r="D1527" s="1" t="s">
        <v>13</v>
      </c>
      <c r="E1527" s="1"/>
      <c r="F1527" s="1"/>
      <c r="G1527" s="1"/>
      <c r="H1527" s="1"/>
      <c r="I1527" s="1"/>
      <c r="J1527" s="1"/>
      <c r="K1527" s="1"/>
      <c r="L1527" s="1"/>
      <c r="M1527" s="1"/>
      <c r="N1527" s="1">
        <v>111.01317137057167</v>
      </c>
      <c r="O1527" s="1">
        <v>120.44888900603601</v>
      </c>
      <c r="P1527" s="1">
        <v>113.89258959356388</v>
      </c>
      <c r="Q1527" s="1">
        <v>100.81828240252896</v>
      </c>
      <c r="R1527" s="1">
        <v>97.235455087801228</v>
      </c>
      <c r="S1527" s="1">
        <v>92.261436711961423</v>
      </c>
      <c r="T1527" s="1">
        <v>90.679157452319572</v>
      </c>
      <c r="U1527" s="1">
        <v>93.852941176470594</v>
      </c>
      <c r="V1527" s="1">
        <v>91.756504332165107</v>
      </c>
      <c r="W1527" s="1">
        <v>96.46528244051963</v>
      </c>
      <c r="X1527" s="1">
        <v>99.110433168767202</v>
      </c>
      <c r="Y1527" s="1">
        <v>94.670184531951136</v>
      </c>
    </row>
    <row r="1528" spans="1:25" x14ac:dyDescent="0.25">
      <c r="A1528" s="1" t="s">
        <v>190</v>
      </c>
      <c r="B1528" s="1" t="s">
        <v>14</v>
      </c>
      <c r="C1528" s="1"/>
      <c r="D1528" s="1" t="s">
        <v>15</v>
      </c>
      <c r="E1528" s="1"/>
      <c r="F1528" s="1"/>
      <c r="G1528" s="1"/>
      <c r="H1528" s="1"/>
      <c r="I1528" s="1"/>
      <c r="J1528" s="1"/>
      <c r="K1528" s="1"/>
      <c r="L1528" s="1"/>
      <c r="M1528" s="1"/>
      <c r="N1528" s="1">
        <v>132.55590072686795</v>
      </c>
      <c r="O1528" s="1">
        <v>150.45925564722319</v>
      </c>
      <c r="P1528" s="1">
        <v>148.82125039180858</v>
      </c>
      <c r="Q1528" s="1">
        <v>136.47589567966278</v>
      </c>
      <c r="R1528" s="1">
        <v>137.76657069488758</v>
      </c>
      <c r="S1528" s="1">
        <v>141.94766521414022</v>
      </c>
      <c r="T1528" s="1">
        <v>141.68478380392682</v>
      </c>
      <c r="U1528" s="1">
        <v>148.26516266977671</v>
      </c>
      <c r="V1528" s="1">
        <v>144.79119450934579</v>
      </c>
      <c r="W1528" s="1">
        <v>156.40417457305503</v>
      </c>
      <c r="X1528" s="1">
        <v>159.29615837164448</v>
      </c>
      <c r="Y1528" s="1">
        <v>151.71049840424254</v>
      </c>
    </row>
    <row r="1529" spans="1:25" x14ac:dyDescent="0.25">
      <c r="A1529" s="1" t="s">
        <v>190</v>
      </c>
      <c r="B1529" s="1" t="s">
        <v>16</v>
      </c>
      <c r="C1529" s="1"/>
      <c r="D1529" s="1" t="s">
        <v>17</v>
      </c>
      <c r="E1529" s="1"/>
      <c r="F1529" s="1"/>
      <c r="G1529" s="1"/>
      <c r="H1529" s="1"/>
      <c r="I1529" s="1"/>
      <c r="J1529" s="1"/>
      <c r="K1529" s="1"/>
      <c r="L1529" s="1"/>
      <c r="M1529" s="1"/>
      <c r="N1529" s="1">
        <v>74.530927902560421</v>
      </c>
      <c r="O1529" s="1">
        <v>80.391855346740826</v>
      </c>
      <c r="P1529" s="1">
        <v>77.586160014627524</v>
      </c>
      <c r="Q1529" s="1">
        <v>69.705821917808223</v>
      </c>
      <c r="R1529" s="1">
        <v>73.597974217311247</v>
      </c>
      <c r="S1529" s="1">
        <v>72.39089807389837</v>
      </c>
      <c r="T1529" s="1">
        <v>73.13605874375358</v>
      </c>
      <c r="U1529" s="1">
        <v>76.981896153752714</v>
      </c>
      <c r="V1529" s="1">
        <v>75.352301158489084</v>
      </c>
      <c r="W1529" s="1">
        <v>76.830542986425328</v>
      </c>
      <c r="X1529" s="1">
        <v>78.593408459588289</v>
      </c>
      <c r="Y1529" s="1">
        <v>78.019317063806298</v>
      </c>
    </row>
    <row r="1530" spans="1:25" x14ac:dyDescent="0.25">
      <c r="A1530" s="1" t="s">
        <v>190</v>
      </c>
      <c r="B1530" s="1" t="s">
        <v>18</v>
      </c>
      <c r="C1530" s="1"/>
      <c r="D1530" s="1" t="s">
        <v>19</v>
      </c>
      <c r="E1530" s="1"/>
      <c r="F1530" s="1"/>
      <c r="G1530" s="1"/>
      <c r="H1530" s="1"/>
      <c r="I1530" s="1"/>
      <c r="J1530" s="1"/>
      <c r="K1530" s="1"/>
      <c r="L1530" s="1"/>
      <c r="M1530" s="1"/>
      <c r="N1530" s="1">
        <v>61.420723134401726</v>
      </c>
      <c r="O1530" s="1">
        <v>60.921058555677774</v>
      </c>
      <c r="P1530" s="1">
        <v>73.248770708029966</v>
      </c>
      <c r="Q1530" s="1">
        <v>78.710333913593928</v>
      </c>
      <c r="R1530" s="1">
        <v>72.270930764470037</v>
      </c>
      <c r="S1530" s="1">
        <v>71.153041695146953</v>
      </c>
      <c r="T1530" s="1">
        <v>67.538625204582658</v>
      </c>
      <c r="U1530" s="1">
        <v>64.799553088133237</v>
      </c>
      <c r="V1530" s="1">
        <v>65.842017738359203</v>
      </c>
      <c r="W1530" s="1">
        <v>68.10547351787271</v>
      </c>
      <c r="X1530" s="1">
        <v>63.018300434928065</v>
      </c>
      <c r="Y1530" s="1">
        <v>63.051399035148172</v>
      </c>
    </row>
    <row r="1531" spans="1:25" x14ac:dyDescent="0.25">
      <c r="A1531" s="1" t="s">
        <v>190</v>
      </c>
      <c r="B1531" s="1" t="s">
        <v>20</v>
      </c>
      <c r="C1531" s="1"/>
      <c r="D1531" s="1" t="s">
        <v>21</v>
      </c>
      <c r="E1531" s="1">
        <v>631</v>
      </c>
      <c r="F1531" s="1">
        <v>653.1</v>
      </c>
      <c r="G1531" s="1">
        <v>677.5</v>
      </c>
      <c r="H1531" s="1">
        <v>669.2</v>
      </c>
      <c r="I1531" s="1">
        <v>753.30000000000007</v>
      </c>
      <c r="J1531" s="1">
        <v>705.4</v>
      </c>
      <c r="K1531" s="1">
        <v>801.8</v>
      </c>
      <c r="L1531" s="1">
        <v>797.8</v>
      </c>
      <c r="M1531" s="1">
        <v>787.90000000000009</v>
      </c>
      <c r="N1531" s="1">
        <v>789.32072313440176</v>
      </c>
      <c r="O1531" s="1">
        <v>801.7210585556777</v>
      </c>
      <c r="P1531" s="1">
        <v>813.14877070803004</v>
      </c>
      <c r="Q1531" s="1">
        <v>787.61033391359388</v>
      </c>
      <c r="R1531" s="1">
        <v>775.97093076447015</v>
      </c>
      <c r="S1531" s="1">
        <v>761.65304169514695</v>
      </c>
      <c r="T1531" s="1">
        <v>767.1386252045827</v>
      </c>
      <c r="U1531" s="1">
        <v>764.09955308813335</v>
      </c>
      <c r="V1531" s="1">
        <v>764.64201773835919</v>
      </c>
      <c r="W1531" s="1">
        <v>794.10547351787272</v>
      </c>
      <c r="X1531" s="1">
        <v>791.41830043492803</v>
      </c>
      <c r="Y1531" s="1">
        <v>776.95139903514814</v>
      </c>
    </row>
    <row r="1532" spans="1:25" x14ac:dyDescent="0.25">
      <c r="A1532" s="1" t="s">
        <v>191</v>
      </c>
      <c r="B1532" s="1" t="s">
        <v>4</v>
      </c>
      <c r="C1532" s="1"/>
      <c r="D1532" s="1" t="s">
        <v>5</v>
      </c>
      <c r="E1532" s="1"/>
      <c r="F1532" s="1"/>
      <c r="G1532" s="1"/>
      <c r="H1532" s="1"/>
      <c r="I1532" s="1"/>
      <c r="J1532" s="1"/>
      <c r="K1532" s="1"/>
      <c r="L1532" s="1"/>
      <c r="M1532" s="1"/>
      <c r="N1532" s="1">
        <v>32</v>
      </c>
      <c r="O1532" s="1">
        <v>29.9</v>
      </c>
      <c r="P1532" s="1">
        <v>31.5</v>
      </c>
      <c r="Q1532" s="1">
        <v>35.700000000000003</v>
      </c>
      <c r="R1532" s="1">
        <v>36.4</v>
      </c>
      <c r="S1532" s="1">
        <v>47.2</v>
      </c>
      <c r="T1532" s="1">
        <v>48.1</v>
      </c>
      <c r="U1532" s="1">
        <v>32.299999999999997</v>
      </c>
      <c r="V1532" s="1">
        <v>37.4</v>
      </c>
      <c r="W1532" s="1">
        <v>32.1</v>
      </c>
      <c r="X1532" s="1">
        <v>33.4</v>
      </c>
      <c r="Y1532" s="1">
        <v>22.4</v>
      </c>
    </row>
    <row r="1533" spans="1:25" x14ac:dyDescent="0.25">
      <c r="A1533" s="1" t="s">
        <v>191</v>
      </c>
      <c r="B1533" s="1" t="s">
        <v>6</v>
      </c>
      <c r="C1533" s="1"/>
      <c r="D1533" s="1" t="s">
        <v>7</v>
      </c>
      <c r="E1533" s="1"/>
      <c r="F1533" s="1"/>
      <c r="G1533" s="1"/>
      <c r="H1533" s="1"/>
      <c r="I1533" s="1"/>
      <c r="J1533" s="1"/>
      <c r="K1533" s="1"/>
      <c r="L1533" s="1"/>
      <c r="M1533" s="1"/>
      <c r="N1533" s="1">
        <v>90.098621420996821</v>
      </c>
      <c r="O1533" s="1">
        <v>90.76171479185119</v>
      </c>
      <c r="P1533" s="1">
        <v>89.030196231226981</v>
      </c>
      <c r="Q1533" s="1">
        <v>96.431041662894472</v>
      </c>
      <c r="R1533" s="1">
        <v>90.758569393606095</v>
      </c>
      <c r="S1533" s="1">
        <v>77.470365781393099</v>
      </c>
      <c r="T1533" s="1">
        <v>75.513763497498033</v>
      </c>
      <c r="U1533" s="1">
        <v>78.501252955490742</v>
      </c>
      <c r="V1533" s="1">
        <v>81.239671457905558</v>
      </c>
      <c r="W1533" s="1">
        <v>80.738225092692261</v>
      </c>
      <c r="X1533" s="1">
        <v>87.469970695594057</v>
      </c>
      <c r="Y1533" s="1">
        <v>82.919838732100658</v>
      </c>
    </row>
    <row r="1534" spans="1:25" x14ac:dyDescent="0.25">
      <c r="A1534" s="1" t="s">
        <v>191</v>
      </c>
      <c r="B1534" s="1" t="s">
        <v>8</v>
      </c>
      <c r="C1534" s="1"/>
      <c r="D1534" s="1" t="s">
        <v>9</v>
      </c>
      <c r="E1534" s="1"/>
      <c r="F1534" s="1"/>
      <c r="G1534" s="1"/>
      <c r="H1534" s="1"/>
      <c r="I1534" s="1"/>
      <c r="J1534" s="1"/>
      <c r="K1534" s="1"/>
      <c r="L1534" s="1"/>
      <c r="M1534" s="1"/>
      <c r="N1534" s="1">
        <v>86.163287380699899</v>
      </c>
      <c r="O1534" s="1">
        <v>100.00607440212579</v>
      </c>
      <c r="P1534" s="1">
        <v>104.48319814395012</v>
      </c>
      <c r="Q1534" s="1">
        <v>103.33287946549822</v>
      </c>
      <c r="R1534" s="1">
        <v>113.34011792495356</v>
      </c>
      <c r="S1534" s="1">
        <v>112.41095728061197</v>
      </c>
      <c r="T1534" s="1">
        <v>95.192351856729005</v>
      </c>
      <c r="U1534" s="1">
        <v>94.570869647757263</v>
      </c>
      <c r="V1534" s="1">
        <v>90.95367214236822</v>
      </c>
      <c r="W1534" s="1">
        <v>98.974473320006155</v>
      </c>
      <c r="X1534" s="1">
        <v>96.666675235206398</v>
      </c>
      <c r="Y1534" s="1">
        <v>110.50272487140276</v>
      </c>
    </row>
    <row r="1535" spans="1:25" x14ac:dyDescent="0.25">
      <c r="A1535" s="1" t="s">
        <v>191</v>
      </c>
      <c r="B1535" s="1" t="s">
        <v>10</v>
      </c>
      <c r="C1535" s="1"/>
      <c r="D1535" s="1" t="s">
        <v>11</v>
      </c>
      <c r="E1535" s="1"/>
      <c r="F1535" s="1"/>
      <c r="G1535" s="1"/>
      <c r="H1535" s="1"/>
      <c r="I1535" s="1"/>
      <c r="J1535" s="1"/>
      <c r="K1535" s="1"/>
      <c r="L1535" s="1"/>
      <c r="M1535" s="1"/>
      <c r="N1535" s="1">
        <v>23.738091198303287</v>
      </c>
      <c r="O1535" s="1">
        <v>24.232210806023023</v>
      </c>
      <c r="P1535" s="1">
        <v>25.686605624822899</v>
      </c>
      <c r="Q1535" s="1">
        <v>29.136078871607303</v>
      </c>
      <c r="R1535" s="1">
        <v>27.301312681440347</v>
      </c>
      <c r="S1535" s="1">
        <v>22.918676937994942</v>
      </c>
      <c r="T1535" s="1">
        <v>20.893884645772978</v>
      </c>
      <c r="U1535" s="1">
        <v>23.227877396751982</v>
      </c>
      <c r="V1535" s="1">
        <v>24.106656399726216</v>
      </c>
      <c r="W1535" s="1">
        <v>24.287301587301585</v>
      </c>
      <c r="X1535" s="1">
        <v>26.763354069199533</v>
      </c>
      <c r="Y1535" s="1">
        <v>24.877436396496591</v>
      </c>
    </row>
    <row r="1536" spans="1:25" x14ac:dyDescent="0.25">
      <c r="A1536" s="1" t="s">
        <v>191</v>
      </c>
      <c r="B1536" s="1" t="s">
        <v>12</v>
      </c>
      <c r="C1536" s="1"/>
      <c r="D1536" s="1" t="s">
        <v>13</v>
      </c>
      <c r="E1536" s="1"/>
      <c r="F1536" s="1"/>
      <c r="G1536" s="1"/>
      <c r="H1536" s="1"/>
      <c r="I1536" s="1"/>
      <c r="J1536" s="1"/>
      <c r="K1536" s="1"/>
      <c r="L1536" s="1"/>
      <c r="M1536" s="1"/>
      <c r="N1536" s="1">
        <v>71.542597079431602</v>
      </c>
      <c r="O1536" s="1">
        <v>74.504820896702597</v>
      </c>
      <c r="P1536" s="1">
        <v>69.145486365061117</v>
      </c>
      <c r="Q1536" s="1">
        <v>63.939151738672273</v>
      </c>
      <c r="R1536" s="1">
        <v>58.858013643555637</v>
      </c>
      <c r="S1536" s="1">
        <v>62.651112600881817</v>
      </c>
      <c r="T1536" s="1">
        <v>61.145356579960165</v>
      </c>
      <c r="U1536" s="1">
        <v>59.794117647058826</v>
      </c>
      <c r="V1536" s="1">
        <v>61.278870959890973</v>
      </c>
      <c r="W1536" s="1">
        <v>60.00918843964385</v>
      </c>
      <c r="X1536" s="1">
        <v>64.818811484855459</v>
      </c>
      <c r="Y1536" s="1">
        <v>61.897491181340435</v>
      </c>
    </row>
    <row r="1537" spans="1:25" x14ac:dyDescent="0.25">
      <c r="A1537" s="1" t="s">
        <v>191</v>
      </c>
      <c r="B1537" s="1" t="s">
        <v>14</v>
      </c>
      <c r="C1537" s="1"/>
      <c r="D1537" s="1" t="s">
        <v>15</v>
      </c>
      <c r="E1537" s="1"/>
      <c r="F1537" s="1"/>
      <c r="G1537" s="1"/>
      <c r="H1537" s="1"/>
      <c r="I1537" s="1"/>
      <c r="J1537" s="1"/>
      <c r="K1537" s="1"/>
      <c r="L1537" s="1"/>
      <c r="M1537" s="1"/>
      <c r="N1537" s="1">
        <v>85.425839827123312</v>
      </c>
      <c r="O1537" s="1">
        <v>93.068022351669796</v>
      </c>
      <c r="P1537" s="1">
        <v>90.351073555532324</v>
      </c>
      <c r="Q1537" s="1">
        <v>86.553279768177021</v>
      </c>
      <c r="R1537" s="1">
        <v>83.392078437475689</v>
      </c>
      <c r="S1537" s="1">
        <v>96.39107598690147</v>
      </c>
      <c r="T1537" s="1">
        <v>95.538675821960481</v>
      </c>
      <c r="U1537" s="1">
        <v>94.460380980149182</v>
      </c>
      <c r="V1537" s="1">
        <v>96.697678154205605</v>
      </c>
      <c r="W1537" s="1">
        <v>97.296015180265655</v>
      </c>
      <c r="X1537" s="1">
        <v>104.18063295284998</v>
      </c>
      <c r="Y1537" s="1">
        <v>99.191728457274493</v>
      </c>
    </row>
    <row r="1538" spans="1:25" x14ac:dyDescent="0.25">
      <c r="A1538" s="1" t="s">
        <v>191</v>
      </c>
      <c r="B1538" s="1" t="s">
        <v>16</v>
      </c>
      <c r="C1538" s="1"/>
      <c r="D1538" s="1" t="s">
        <v>17</v>
      </c>
      <c r="E1538" s="1"/>
      <c r="F1538" s="1"/>
      <c r="G1538" s="1"/>
      <c r="H1538" s="1"/>
      <c r="I1538" s="1"/>
      <c r="J1538" s="1"/>
      <c r="K1538" s="1"/>
      <c r="L1538" s="1"/>
      <c r="M1538" s="1"/>
      <c r="N1538" s="1">
        <v>48.031563093445094</v>
      </c>
      <c r="O1538" s="1">
        <v>49.727156751627618</v>
      </c>
      <c r="P1538" s="1">
        <v>47.103440079406539</v>
      </c>
      <c r="Q1538" s="1">
        <v>44.207568493150681</v>
      </c>
      <c r="R1538" s="1">
        <v>44.5499079189687</v>
      </c>
      <c r="S1538" s="1">
        <v>49.157811412216688</v>
      </c>
      <c r="T1538" s="1">
        <v>49.315967598079339</v>
      </c>
      <c r="U1538" s="1">
        <v>49.045501372791996</v>
      </c>
      <c r="V1538" s="1">
        <v>50.323450885903426</v>
      </c>
      <c r="W1538" s="1">
        <v>47.794796380090489</v>
      </c>
      <c r="X1538" s="1">
        <v>51.400555562294535</v>
      </c>
      <c r="Y1538" s="1">
        <v>51.010780361385066</v>
      </c>
    </row>
    <row r="1539" spans="1:25" x14ac:dyDescent="0.25">
      <c r="A1539" s="1" t="s">
        <v>191</v>
      </c>
      <c r="B1539" s="1" t="s">
        <v>18</v>
      </c>
      <c r="C1539" s="1"/>
      <c r="D1539" s="1" t="s">
        <v>19</v>
      </c>
      <c r="E1539" s="1"/>
      <c r="F1539" s="1"/>
      <c r="G1539" s="1"/>
      <c r="H1539" s="1"/>
      <c r="I1539" s="1"/>
      <c r="J1539" s="1"/>
      <c r="K1539" s="1"/>
      <c r="L1539" s="1"/>
      <c r="M1539" s="1"/>
      <c r="N1539" s="1">
        <v>48.182858126044643</v>
      </c>
      <c r="O1539" s="1">
        <v>53.485495382568878</v>
      </c>
      <c r="P1539" s="1">
        <v>46.344718792866942</v>
      </c>
      <c r="Q1539" s="1">
        <v>53.919037822440259</v>
      </c>
      <c r="R1539" s="1">
        <v>51.868926082393784</v>
      </c>
      <c r="S1539" s="1">
        <v>35.972194121667805</v>
      </c>
      <c r="T1539" s="1">
        <v>39.490343698854339</v>
      </c>
      <c r="U1539" s="1">
        <v>43.810015267175572</v>
      </c>
      <c r="V1539" s="1">
        <v>40.551330376940129</v>
      </c>
      <c r="W1539" s="1">
        <v>45.933257955536178</v>
      </c>
      <c r="X1539" s="1">
        <v>40.674941451990634</v>
      </c>
      <c r="Y1539" s="1">
        <v>43.362949689869055</v>
      </c>
    </row>
    <row r="1540" spans="1:25" x14ac:dyDescent="0.25">
      <c r="A1540" s="1" t="s">
        <v>191</v>
      </c>
      <c r="B1540" s="1" t="s">
        <v>20</v>
      </c>
      <c r="C1540" s="1"/>
      <c r="D1540" s="1" t="s">
        <v>21</v>
      </c>
      <c r="E1540" s="1">
        <v>435.20000000000005</v>
      </c>
      <c r="F1540" s="1">
        <v>434.90000000000003</v>
      </c>
      <c r="G1540" s="1">
        <v>427.8</v>
      </c>
      <c r="H1540" s="1">
        <v>424.09999999999997</v>
      </c>
      <c r="I1540" s="1">
        <v>497.3</v>
      </c>
      <c r="J1540" s="1">
        <v>438.5</v>
      </c>
      <c r="K1540" s="1">
        <v>475.4</v>
      </c>
      <c r="L1540" s="1">
        <v>473.6</v>
      </c>
      <c r="M1540" s="1">
        <v>479.3</v>
      </c>
      <c r="N1540" s="1">
        <v>485.18285812604466</v>
      </c>
      <c r="O1540" s="1">
        <v>515.68549538256889</v>
      </c>
      <c r="P1540" s="1">
        <v>503.64471879286691</v>
      </c>
      <c r="Q1540" s="1">
        <v>513.21903782244021</v>
      </c>
      <c r="R1540" s="1">
        <v>506.46892608239375</v>
      </c>
      <c r="S1540" s="1">
        <v>504.17219412166776</v>
      </c>
      <c r="T1540" s="1">
        <v>485.19034369885435</v>
      </c>
      <c r="U1540" s="1">
        <v>475.71001526717555</v>
      </c>
      <c r="V1540" s="1">
        <v>482.55133037694014</v>
      </c>
      <c r="W1540" s="1">
        <v>487.13325795553618</v>
      </c>
      <c r="X1540" s="1">
        <v>505.37494145199059</v>
      </c>
      <c r="Y1540" s="1">
        <v>496.16294968986904</v>
      </c>
    </row>
    <row r="1541" spans="1:25" x14ac:dyDescent="0.25">
      <c r="A1541" s="1" t="s">
        <v>192</v>
      </c>
      <c r="B1541" s="1" t="s">
        <v>4</v>
      </c>
      <c r="C1541" s="1"/>
      <c r="D1541" s="1" t="s">
        <v>5</v>
      </c>
      <c r="E1541" s="1"/>
      <c r="F1541" s="1"/>
      <c r="G1541" s="1"/>
      <c r="H1541" s="1"/>
      <c r="I1541" s="1"/>
      <c r="J1541" s="1"/>
      <c r="K1541" s="1"/>
      <c r="L1541" s="1"/>
      <c r="M1541" s="1"/>
      <c r="N1541" s="1">
        <v>14.3</v>
      </c>
      <c r="O1541" s="1">
        <v>16.100000000000001</v>
      </c>
      <c r="P1541" s="1">
        <v>12.6</v>
      </c>
      <c r="Q1541" s="1">
        <v>18.2</v>
      </c>
      <c r="R1541" s="1">
        <v>15.8</v>
      </c>
      <c r="S1541" s="1">
        <v>12.7</v>
      </c>
      <c r="T1541" s="1">
        <v>17</v>
      </c>
      <c r="U1541" s="1">
        <v>12.8</v>
      </c>
      <c r="V1541" s="1">
        <v>17.100000000000001</v>
      </c>
      <c r="W1541" s="1">
        <v>17</v>
      </c>
      <c r="X1541" s="1">
        <v>14.8</v>
      </c>
      <c r="Y1541" s="1">
        <v>12</v>
      </c>
    </row>
    <row r="1542" spans="1:25" x14ac:dyDescent="0.25">
      <c r="A1542" s="1" t="s">
        <v>192</v>
      </c>
      <c r="B1542" s="1" t="s">
        <v>6</v>
      </c>
      <c r="C1542" s="1"/>
      <c r="D1542" s="1" t="s">
        <v>7</v>
      </c>
      <c r="E1542" s="1"/>
      <c r="F1542" s="1"/>
      <c r="G1542" s="1"/>
      <c r="H1542" s="1"/>
      <c r="I1542" s="1"/>
      <c r="J1542" s="1"/>
      <c r="K1542" s="1"/>
      <c r="L1542" s="1"/>
      <c r="M1542" s="1"/>
      <c r="N1542" s="1">
        <v>51.552492046659594</v>
      </c>
      <c r="O1542" s="1">
        <v>56.70354650132861</v>
      </c>
      <c r="P1542" s="1">
        <v>55.429431141966568</v>
      </c>
      <c r="Q1542" s="1">
        <v>48.76905249053938</v>
      </c>
      <c r="R1542" s="1">
        <v>49.72752483816874</v>
      </c>
      <c r="S1542" s="1">
        <v>45.856898130690084</v>
      </c>
      <c r="T1542" s="1">
        <v>48.754602756562207</v>
      </c>
      <c r="U1542" s="1">
        <v>48.450442676423386</v>
      </c>
      <c r="V1542" s="1">
        <v>54.062997946611908</v>
      </c>
      <c r="W1542" s="1">
        <v>49.510931706733643</v>
      </c>
      <c r="X1542" s="1">
        <v>49.601165321405929</v>
      </c>
      <c r="Y1542" s="1">
        <v>49.903301821215074</v>
      </c>
    </row>
    <row r="1543" spans="1:25" x14ac:dyDescent="0.25">
      <c r="A1543" s="1" t="s">
        <v>192</v>
      </c>
      <c r="B1543" s="1" t="s">
        <v>8</v>
      </c>
      <c r="C1543" s="1"/>
      <c r="D1543" s="1" t="s">
        <v>9</v>
      </c>
      <c r="E1543" s="1"/>
      <c r="F1543" s="1"/>
      <c r="G1543" s="1"/>
      <c r="H1543" s="1"/>
      <c r="I1543" s="1"/>
      <c r="J1543" s="1"/>
      <c r="K1543" s="1"/>
      <c r="L1543" s="1"/>
      <c r="M1543" s="1"/>
      <c r="N1543" s="1">
        <v>60.165083068221989</v>
      </c>
      <c r="O1543" s="1">
        <v>57.857335695305586</v>
      </c>
      <c r="P1543" s="1">
        <v>57.278310073675257</v>
      </c>
      <c r="Q1543" s="1">
        <v>47.695661699469497</v>
      </c>
      <c r="R1543" s="1">
        <v>54.713813808398996</v>
      </c>
      <c r="S1543" s="1">
        <v>65.376889511393642</v>
      </c>
      <c r="T1543" s="1">
        <v>69.955498200333594</v>
      </c>
      <c r="U1543" s="1">
        <v>66.113468408608455</v>
      </c>
      <c r="V1543" s="1">
        <v>70.894616700889799</v>
      </c>
      <c r="W1543" s="1">
        <v>72.595417499615564</v>
      </c>
      <c r="X1543" s="1">
        <v>67.62227134851679</v>
      </c>
      <c r="Y1543" s="1">
        <v>66.224814055331578</v>
      </c>
    </row>
    <row r="1544" spans="1:25" x14ac:dyDescent="0.25">
      <c r="A1544" s="1" t="s">
        <v>192</v>
      </c>
      <c r="B1544" s="1" t="s">
        <v>10</v>
      </c>
      <c r="C1544" s="1"/>
      <c r="D1544" s="1" t="s">
        <v>11</v>
      </c>
      <c r="E1544" s="1"/>
      <c r="F1544" s="1"/>
      <c r="G1544" s="1"/>
      <c r="H1544" s="1"/>
      <c r="I1544" s="1"/>
      <c r="J1544" s="1"/>
      <c r="K1544" s="1"/>
      <c r="L1544" s="1"/>
      <c r="M1544" s="1"/>
      <c r="N1544" s="1">
        <v>13.582424885118416</v>
      </c>
      <c r="O1544" s="1">
        <v>15.139117803365808</v>
      </c>
      <c r="P1544" s="1">
        <v>15.992258784358178</v>
      </c>
      <c r="Q1544" s="1">
        <v>14.735285809991126</v>
      </c>
      <c r="R1544" s="1">
        <v>14.958661353432268</v>
      </c>
      <c r="S1544" s="1">
        <v>13.566212357916287</v>
      </c>
      <c r="T1544" s="1">
        <v>13.489899043104204</v>
      </c>
      <c r="U1544" s="1">
        <v>14.336088914968158</v>
      </c>
      <c r="V1544" s="1">
        <v>16.04238535249829</v>
      </c>
      <c r="W1544" s="1">
        <v>14.893650793650792</v>
      </c>
      <c r="X1544" s="1">
        <v>15.176563330077292</v>
      </c>
      <c r="Y1544" s="1">
        <v>14.971884123453357</v>
      </c>
    </row>
    <row r="1545" spans="1:25" x14ac:dyDescent="0.25">
      <c r="A1545" s="1" t="s">
        <v>192</v>
      </c>
      <c r="B1545" s="1" t="s">
        <v>12</v>
      </c>
      <c r="C1545" s="1"/>
      <c r="D1545" s="1" t="s">
        <v>13</v>
      </c>
      <c r="E1545" s="1"/>
      <c r="F1545" s="1"/>
      <c r="G1545" s="1"/>
      <c r="H1545" s="1"/>
      <c r="I1545" s="1"/>
      <c r="J1545" s="1"/>
      <c r="K1545" s="1"/>
      <c r="L1545" s="1"/>
      <c r="M1545" s="1"/>
      <c r="N1545" s="1">
        <v>47.741596490079232</v>
      </c>
      <c r="O1545" s="1">
        <v>46.595513851182162</v>
      </c>
      <c r="P1545" s="1">
        <v>50.771395360986304</v>
      </c>
      <c r="Q1545" s="1">
        <v>48.373071654373021</v>
      </c>
      <c r="R1545" s="1">
        <v>46.034024589526112</v>
      </c>
      <c r="S1545" s="1">
        <v>42.760437562849695</v>
      </c>
      <c r="T1545" s="1">
        <v>40.54590149913863</v>
      </c>
      <c r="U1545" s="1">
        <v>43.352941176470594</v>
      </c>
      <c r="V1545" s="1">
        <v>44.745637412383175</v>
      </c>
      <c r="W1545" s="1">
        <v>43.009998540359071</v>
      </c>
      <c r="X1545" s="1">
        <v>43.820339887674521</v>
      </c>
      <c r="Y1545" s="1">
        <v>38.609326182420276</v>
      </c>
    </row>
    <row r="1546" spans="1:25" x14ac:dyDescent="0.25">
      <c r="A1546" s="1" t="s">
        <v>192</v>
      </c>
      <c r="B1546" s="1" t="s">
        <v>14</v>
      </c>
      <c r="C1546" s="1"/>
      <c r="D1546" s="1" t="s">
        <v>15</v>
      </c>
      <c r="E1546" s="1"/>
      <c r="F1546" s="1"/>
      <c r="G1546" s="1"/>
      <c r="H1546" s="1"/>
      <c r="I1546" s="1"/>
      <c r="J1546" s="1"/>
      <c r="K1546" s="1"/>
      <c r="L1546" s="1"/>
      <c r="M1546" s="1"/>
      <c r="N1546" s="1">
        <v>57.00612140658766</v>
      </c>
      <c r="O1546" s="1">
        <v>58.204989588550042</v>
      </c>
      <c r="P1546" s="1">
        <v>66.342003186709846</v>
      </c>
      <c r="Q1546" s="1">
        <v>65.481757112750273</v>
      </c>
      <c r="R1546" s="1">
        <v>65.22260524472803</v>
      </c>
      <c r="S1546" s="1">
        <v>65.788529768197407</v>
      </c>
      <c r="T1546" s="1">
        <v>63.352345229513595</v>
      </c>
      <c r="U1546" s="1">
        <v>68.487260976261638</v>
      </c>
      <c r="V1546" s="1">
        <v>70.608338200934583</v>
      </c>
      <c r="W1546" s="1">
        <v>69.734345351043643</v>
      </c>
      <c r="X1546" s="1">
        <v>70.430645689540142</v>
      </c>
      <c r="Y1546" s="1">
        <v>61.872068245626672</v>
      </c>
    </row>
    <row r="1547" spans="1:25" x14ac:dyDescent="0.25">
      <c r="A1547" s="1" t="s">
        <v>192</v>
      </c>
      <c r="B1547" s="1" t="s">
        <v>16</v>
      </c>
      <c r="C1547" s="1"/>
      <c r="D1547" s="1" t="s">
        <v>17</v>
      </c>
      <c r="E1547" s="1"/>
      <c r="F1547" s="1"/>
      <c r="G1547" s="1"/>
      <c r="H1547" s="1"/>
      <c r="I1547" s="1"/>
      <c r="J1547" s="1"/>
      <c r="K1547" s="1"/>
      <c r="L1547" s="1"/>
      <c r="M1547" s="1"/>
      <c r="N1547" s="1">
        <v>32.05228210333312</v>
      </c>
      <c r="O1547" s="1">
        <v>31.099496560267802</v>
      </c>
      <c r="P1547" s="1">
        <v>34.586601452303832</v>
      </c>
      <c r="Q1547" s="1">
        <v>33.445171232876717</v>
      </c>
      <c r="R1547" s="1">
        <v>34.84337016574586</v>
      </c>
      <c r="S1547" s="1">
        <v>33.551032668952892</v>
      </c>
      <c r="T1547" s="1">
        <v>32.701753271347755</v>
      </c>
      <c r="U1547" s="1">
        <v>35.559797847267781</v>
      </c>
      <c r="V1547" s="1">
        <v>36.746024386682244</v>
      </c>
      <c r="W1547" s="1">
        <v>34.255656108597279</v>
      </c>
      <c r="X1547" s="1">
        <v>34.749014422785329</v>
      </c>
      <c r="Y1547" s="1">
        <v>31.818605571953064</v>
      </c>
    </row>
    <row r="1548" spans="1:25" x14ac:dyDescent="0.25">
      <c r="A1548" s="1" t="s">
        <v>192</v>
      </c>
      <c r="B1548" s="1" t="s">
        <v>18</v>
      </c>
      <c r="C1548" s="1"/>
      <c r="D1548" s="1" t="s">
        <v>19</v>
      </c>
      <c r="E1548" s="1"/>
      <c r="F1548" s="1"/>
      <c r="G1548" s="1"/>
      <c r="H1548" s="1"/>
      <c r="I1548" s="1"/>
      <c r="J1548" s="1"/>
      <c r="K1548" s="1"/>
      <c r="L1548" s="1"/>
      <c r="M1548" s="1"/>
      <c r="N1548" s="1">
        <v>32.714425818503592</v>
      </c>
      <c r="O1548" s="1">
        <v>34.524703896037451</v>
      </c>
      <c r="P1548" s="1">
        <v>36.875477471773763</v>
      </c>
      <c r="Q1548" s="1">
        <v>38.484435828453869</v>
      </c>
      <c r="R1548" s="1">
        <v>39.752587250760165</v>
      </c>
      <c r="S1548" s="1">
        <v>38.467450444292552</v>
      </c>
      <c r="T1548" s="1">
        <v>31.111620294599017</v>
      </c>
      <c r="U1548" s="1">
        <v>31.804283136710616</v>
      </c>
      <c r="V1548" s="1">
        <v>29.412416851441243</v>
      </c>
      <c r="W1548" s="1">
        <v>32.294300348735831</v>
      </c>
      <c r="X1548" s="1">
        <v>33.17865506858481</v>
      </c>
      <c r="Y1548" s="1">
        <v>35.518566505858033</v>
      </c>
    </row>
    <row r="1549" spans="1:25" x14ac:dyDescent="0.25">
      <c r="A1549" s="1" t="s">
        <v>192</v>
      </c>
      <c r="B1549" s="1" t="s">
        <v>20</v>
      </c>
      <c r="C1549" s="1"/>
      <c r="D1549" s="1" t="s">
        <v>21</v>
      </c>
      <c r="E1549" s="1">
        <v>273.2</v>
      </c>
      <c r="F1549" s="1">
        <v>272.60000000000002</v>
      </c>
      <c r="G1549" s="1">
        <v>310.60000000000002</v>
      </c>
      <c r="H1549" s="1">
        <v>307.8</v>
      </c>
      <c r="I1549" s="1">
        <v>315.3</v>
      </c>
      <c r="J1549" s="1">
        <v>294</v>
      </c>
      <c r="K1549" s="1">
        <v>280.39999999999998</v>
      </c>
      <c r="L1549" s="1">
        <v>316.10000000000002</v>
      </c>
      <c r="M1549" s="1">
        <v>311</v>
      </c>
      <c r="N1549" s="1">
        <v>309.11442581850355</v>
      </c>
      <c r="O1549" s="1">
        <v>316.22470389603745</v>
      </c>
      <c r="P1549" s="1">
        <v>329.87547747177376</v>
      </c>
      <c r="Q1549" s="1">
        <v>315.1844358284539</v>
      </c>
      <c r="R1549" s="1">
        <v>321.05258725076015</v>
      </c>
      <c r="S1549" s="1">
        <v>318.0674504442926</v>
      </c>
      <c r="T1549" s="1">
        <v>316.911620294599</v>
      </c>
      <c r="U1549" s="1">
        <v>320.90428313671066</v>
      </c>
      <c r="V1549" s="1">
        <v>339.61241685144125</v>
      </c>
      <c r="W1549" s="1">
        <v>333.29430034873582</v>
      </c>
      <c r="X1549" s="1">
        <v>329.37865506858481</v>
      </c>
      <c r="Y1549" s="1">
        <v>310.91856650585805</v>
      </c>
    </row>
    <row r="1550" spans="1:25" x14ac:dyDescent="0.25">
      <c r="A1550" s="1" t="s">
        <v>193</v>
      </c>
      <c r="B1550" s="1" t="s">
        <v>4</v>
      </c>
      <c r="C1550" s="1"/>
      <c r="D1550" s="1" t="s">
        <v>5</v>
      </c>
      <c r="E1550" s="1"/>
      <c r="F1550" s="1"/>
      <c r="G1550" s="1"/>
      <c r="H1550" s="1"/>
      <c r="I1550" s="1"/>
      <c r="J1550" s="1"/>
      <c r="K1550" s="1"/>
      <c r="L1550" s="1"/>
      <c r="M1550" s="1"/>
      <c r="N1550" s="1">
        <v>33.4</v>
      </c>
      <c r="O1550" s="1">
        <v>40.700000000000003</v>
      </c>
      <c r="P1550" s="1">
        <v>36.9</v>
      </c>
      <c r="Q1550" s="1">
        <v>27.8</v>
      </c>
      <c r="R1550" s="1">
        <v>31.8</v>
      </c>
      <c r="S1550" s="1">
        <v>35.799999999999997</v>
      </c>
      <c r="T1550" s="1">
        <v>29.9</v>
      </c>
      <c r="U1550" s="1">
        <v>25.1</v>
      </c>
      <c r="V1550" s="1">
        <v>23.1</v>
      </c>
      <c r="W1550" s="1">
        <v>26.9</v>
      </c>
      <c r="X1550" s="1">
        <v>29.8</v>
      </c>
      <c r="Y1550" s="1">
        <v>37</v>
      </c>
    </row>
    <row r="1551" spans="1:25" x14ac:dyDescent="0.25">
      <c r="A1551" s="1" t="s">
        <v>193</v>
      </c>
      <c r="B1551" s="1" t="s">
        <v>6</v>
      </c>
      <c r="C1551" s="1"/>
      <c r="D1551" s="1" t="s">
        <v>7</v>
      </c>
      <c r="E1551" s="1"/>
      <c r="F1551" s="1"/>
      <c r="G1551" s="1"/>
      <c r="H1551" s="1"/>
      <c r="I1551" s="1"/>
      <c r="J1551" s="1"/>
      <c r="K1551" s="1"/>
      <c r="L1551" s="1"/>
      <c r="M1551" s="1"/>
      <c r="N1551" s="1">
        <v>71.653234358430538</v>
      </c>
      <c r="O1551" s="1">
        <v>73.58246235606731</v>
      </c>
      <c r="P1551" s="1">
        <v>71.460782091243971</v>
      </c>
      <c r="Q1551" s="1">
        <v>69.68672255517933</v>
      </c>
      <c r="R1551" s="1">
        <v>75.933696965325737</v>
      </c>
      <c r="S1551" s="1">
        <v>64.906038894575232</v>
      </c>
      <c r="T1551" s="1">
        <v>68.45640242296551</v>
      </c>
      <c r="U1551" s="1">
        <v>63.3893291683206</v>
      </c>
      <c r="V1551" s="1">
        <v>66.548008213552365</v>
      </c>
      <c r="W1551" s="1">
        <v>70.522604951560822</v>
      </c>
      <c r="X1551" s="1">
        <v>66.328490394666943</v>
      </c>
      <c r="Y1551" s="1">
        <v>64.111476435423327</v>
      </c>
    </row>
    <row r="1552" spans="1:25" x14ac:dyDescent="0.25">
      <c r="A1552" s="1" t="s">
        <v>193</v>
      </c>
      <c r="B1552" s="1" t="s">
        <v>8</v>
      </c>
      <c r="C1552" s="1"/>
      <c r="D1552" s="1" t="s">
        <v>9</v>
      </c>
      <c r="E1552" s="1"/>
      <c r="F1552" s="1"/>
      <c r="G1552" s="1"/>
      <c r="H1552" s="1"/>
      <c r="I1552" s="1"/>
      <c r="J1552" s="1"/>
      <c r="K1552" s="1"/>
      <c r="L1552" s="1"/>
      <c r="M1552" s="1"/>
      <c r="N1552" s="1">
        <v>95.46844114528102</v>
      </c>
      <c r="O1552" s="1">
        <v>90.771966341895492</v>
      </c>
      <c r="P1552" s="1">
        <v>79.421663360725418</v>
      </c>
      <c r="Q1552" s="1">
        <v>78.757839178692379</v>
      </c>
      <c r="R1552" s="1">
        <v>92.924497376440243</v>
      </c>
      <c r="S1552" s="1">
        <v>89.192289321050822</v>
      </c>
      <c r="T1552" s="1">
        <v>98.102412430866465</v>
      </c>
      <c r="U1552" s="1">
        <v>94.754287834596056</v>
      </c>
      <c r="V1552" s="1">
        <v>98.404866529774111</v>
      </c>
      <c r="W1552" s="1">
        <v>90.963109334153472</v>
      </c>
      <c r="X1552" s="1">
        <v>91.576854660428765</v>
      </c>
      <c r="Y1552" s="1">
        <v>79.753932642847218</v>
      </c>
    </row>
    <row r="1553" spans="1:25" x14ac:dyDescent="0.25">
      <c r="A1553" s="1" t="s">
        <v>193</v>
      </c>
      <c r="B1553" s="1" t="s">
        <v>10</v>
      </c>
      <c r="C1553" s="1"/>
      <c r="D1553" s="1" t="s">
        <v>11</v>
      </c>
      <c r="E1553" s="1"/>
      <c r="F1553" s="1"/>
      <c r="G1553" s="1"/>
      <c r="H1553" s="1"/>
      <c r="I1553" s="1"/>
      <c r="J1553" s="1"/>
      <c r="K1553" s="1"/>
      <c r="L1553" s="1"/>
      <c r="M1553" s="1"/>
      <c r="N1553" s="1">
        <v>18.878324496288439</v>
      </c>
      <c r="O1553" s="1">
        <v>19.645571302037197</v>
      </c>
      <c r="P1553" s="1">
        <v>20.617554548030608</v>
      </c>
      <c r="Q1553" s="1">
        <v>21.055438266128295</v>
      </c>
      <c r="R1553" s="1">
        <v>22.841805658234012</v>
      </c>
      <c r="S1553" s="1">
        <v>19.201671784373936</v>
      </c>
      <c r="T1553" s="1">
        <v>18.941185146168024</v>
      </c>
      <c r="U1553" s="1">
        <v>18.756382997083342</v>
      </c>
      <c r="V1553" s="1">
        <v>19.74712525667351</v>
      </c>
      <c r="W1553" s="1">
        <v>21.214285714285712</v>
      </c>
      <c r="X1553" s="1">
        <v>20.294654944904295</v>
      </c>
      <c r="Y1553" s="1">
        <v>19.234590921729456</v>
      </c>
    </row>
    <row r="1554" spans="1:25" x14ac:dyDescent="0.25">
      <c r="A1554" s="1" t="s">
        <v>193</v>
      </c>
      <c r="B1554" s="1" t="s">
        <v>12</v>
      </c>
      <c r="C1554" s="1"/>
      <c r="D1554" s="1" t="s">
        <v>13</v>
      </c>
      <c r="E1554" s="1"/>
      <c r="F1554" s="1"/>
      <c r="G1554" s="1"/>
      <c r="H1554" s="1"/>
      <c r="I1554" s="1"/>
      <c r="J1554" s="1"/>
      <c r="K1554" s="1"/>
      <c r="L1554" s="1"/>
      <c r="M1554" s="1"/>
      <c r="N1554" s="1">
        <v>70.94931700608997</v>
      </c>
      <c r="O1554" s="1">
        <v>64.013115791138404</v>
      </c>
      <c r="P1554" s="1">
        <v>58.669911712464739</v>
      </c>
      <c r="Q1554" s="1">
        <v>58.093661749209687</v>
      </c>
      <c r="R1554" s="1">
        <v>55.801682099966285</v>
      </c>
      <c r="S1554" s="1">
        <v>55.158256194724487</v>
      </c>
      <c r="T1554" s="1">
        <v>57.019529121409455</v>
      </c>
      <c r="U1554" s="1">
        <v>57.911764705882355</v>
      </c>
      <c r="V1554" s="1">
        <v>54.159578222352025</v>
      </c>
      <c r="W1554" s="1">
        <v>48.627631002773313</v>
      </c>
      <c r="X1554" s="1">
        <v>51.349203653610545</v>
      </c>
      <c r="Y1554" s="1">
        <v>53.434373575216568</v>
      </c>
    </row>
    <row r="1555" spans="1:25" x14ac:dyDescent="0.25">
      <c r="A1555" s="1" t="s">
        <v>193</v>
      </c>
      <c r="B1555" s="1" t="s">
        <v>14</v>
      </c>
      <c r="C1555" s="1"/>
      <c r="D1555" s="1" t="s">
        <v>15</v>
      </c>
      <c r="E1555" s="1"/>
      <c r="F1555" s="1"/>
      <c r="G1555" s="1"/>
      <c r="H1555" s="1"/>
      <c r="I1555" s="1"/>
      <c r="J1555" s="1"/>
      <c r="K1555" s="1"/>
      <c r="L1555" s="1"/>
      <c r="M1555" s="1"/>
      <c r="N1555" s="1">
        <v>84.717430423678877</v>
      </c>
      <c r="O1555" s="1">
        <v>79.9622631065658</v>
      </c>
      <c r="P1555" s="1">
        <v>76.662842179500572</v>
      </c>
      <c r="Q1555" s="1">
        <v>78.640345100105378</v>
      </c>
      <c r="R1555" s="1">
        <v>79.061761730604616</v>
      </c>
      <c r="S1555" s="1">
        <v>84.863036639764843</v>
      </c>
      <c r="T1555" s="1">
        <v>89.092134103876731</v>
      </c>
      <c r="U1555" s="1">
        <v>91.486714289185315</v>
      </c>
      <c r="V1555" s="1">
        <v>85.463478387850458</v>
      </c>
      <c r="W1555" s="1">
        <v>78.842504743833004</v>
      </c>
      <c r="X1555" s="1">
        <v>82.531481459018167</v>
      </c>
      <c r="Y1555" s="1">
        <v>85.629445924219524</v>
      </c>
    </row>
    <row r="1556" spans="1:25" x14ac:dyDescent="0.25">
      <c r="A1556" s="1" t="s">
        <v>193</v>
      </c>
      <c r="B1556" s="1" t="s">
        <v>16</v>
      </c>
      <c r="C1556" s="1"/>
      <c r="D1556" s="1" t="s">
        <v>17</v>
      </c>
      <c r="E1556" s="1"/>
      <c r="F1556" s="1"/>
      <c r="G1556" s="1"/>
      <c r="H1556" s="1"/>
      <c r="I1556" s="1"/>
      <c r="J1556" s="1"/>
      <c r="K1556" s="1"/>
      <c r="L1556" s="1"/>
      <c r="M1556" s="1"/>
      <c r="N1556" s="1">
        <v>47.633252570231164</v>
      </c>
      <c r="O1556" s="1">
        <v>42.724621102295792</v>
      </c>
      <c r="P1556" s="1">
        <v>39.967246108034693</v>
      </c>
      <c r="Q1556" s="1">
        <v>40.165993150684933</v>
      </c>
      <c r="R1556" s="1">
        <v>42.2365561694291</v>
      </c>
      <c r="S1556" s="1">
        <v>43.278707165510667</v>
      </c>
      <c r="T1556" s="1">
        <v>45.988336774713794</v>
      </c>
      <c r="U1556" s="1">
        <v>47.501521004932336</v>
      </c>
      <c r="V1556" s="1">
        <v>44.476943389797505</v>
      </c>
      <c r="W1556" s="1">
        <v>38.729864253393657</v>
      </c>
      <c r="X1556" s="1">
        <v>40.719314887371262</v>
      </c>
      <c r="Y1556" s="1">
        <v>44.036180500563916</v>
      </c>
    </row>
    <row r="1557" spans="1:25" x14ac:dyDescent="0.25">
      <c r="A1557" s="1" t="s">
        <v>193</v>
      </c>
      <c r="B1557" s="1" t="s">
        <v>18</v>
      </c>
      <c r="C1557" s="1"/>
      <c r="D1557" s="1" t="s">
        <v>19</v>
      </c>
      <c r="E1557" s="1"/>
      <c r="F1557" s="1"/>
      <c r="G1557" s="1"/>
      <c r="H1557" s="1"/>
      <c r="I1557" s="1"/>
      <c r="J1557" s="1"/>
      <c r="K1557" s="1"/>
      <c r="L1557" s="1"/>
      <c r="M1557" s="1"/>
      <c r="N1557" s="1">
        <v>46.072067643299576</v>
      </c>
      <c r="O1557" s="1">
        <v>46.195848149190347</v>
      </c>
      <c r="P1557" s="1">
        <v>45.557613168724281</v>
      </c>
      <c r="Q1557" s="1">
        <v>47.146937806614972</v>
      </c>
      <c r="R1557" s="1">
        <v>47.718184753652835</v>
      </c>
      <c r="S1557" s="1">
        <v>42.024962406015035</v>
      </c>
      <c r="T1557" s="1">
        <v>44.06906710310966</v>
      </c>
      <c r="U1557" s="1">
        <v>40.461970853573909</v>
      </c>
      <c r="V1557" s="1">
        <v>35.384368070953435</v>
      </c>
      <c r="W1557" s="1">
        <v>41.075795553618136</v>
      </c>
      <c r="X1557" s="1">
        <v>41.97631314821011</v>
      </c>
      <c r="Y1557" s="1">
        <v>35.292543073742245</v>
      </c>
    </row>
    <row r="1558" spans="1:25" x14ac:dyDescent="0.25">
      <c r="A1558" s="1" t="s">
        <v>193</v>
      </c>
      <c r="B1558" s="1" t="s">
        <v>20</v>
      </c>
      <c r="C1558" s="1"/>
      <c r="D1558" s="1" t="s">
        <v>21</v>
      </c>
      <c r="E1558" s="1">
        <v>366</v>
      </c>
      <c r="F1558" s="1">
        <v>348.6</v>
      </c>
      <c r="G1558" s="1">
        <v>357.6</v>
      </c>
      <c r="H1558" s="1">
        <v>367.2</v>
      </c>
      <c r="I1558" s="1">
        <v>429.9</v>
      </c>
      <c r="J1558" s="1">
        <v>399.5</v>
      </c>
      <c r="K1558" s="1">
        <v>429.5</v>
      </c>
      <c r="L1558" s="1">
        <v>421.7</v>
      </c>
      <c r="M1558" s="1">
        <v>425.7</v>
      </c>
      <c r="N1558" s="1">
        <v>468.77206764329958</v>
      </c>
      <c r="O1558" s="1">
        <v>457.59584814919032</v>
      </c>
      <c r="P1558" s="1">
        <v>429.25761316872433</v>
      </c>
      <c r="Q1558" s="1">
        <v>421.34693780661496</v>
      </c>
      <c r="R1558" s="1">
        <v>448.31818475365282</v>
      </c>
      <c r="S1558" s="1">
        <v>434.42496240601503</v>
      </c>
      <c r="T1558" s="1">
        <v>451.56906710310966</v>
      </c>
      <c r="U1558" s="1">
        <v>439.36197085357395</v>
      </c>
      <c r="V1558" s="1">
        <v>427.28436807095335</v>
      </c>
      <c r="W1558" s="1">
        <v>416.87579555361816</v>
      </c>
      <c r="X1558" s="1">
        <v>424.57631314821003</v>
      </c>
      <c r="Y1558" s="1">
        <v>418.4925430737423</v>
      </c>
    </row>
    <row r="1559" spans="1:25" x14ac:dyDescent="0.25">
      <c r="A1559" s="1" t="s">
        <v>194</v>
      </c>
      <c r="B1559" s="1" t="s">
        <v>4</v>
      </c>
      <c r="C1559" s="1"/>
      <c r="D1559" s="1" t="s">
        <v>5</v>
      </c>
      <c r="E1559" s="1"/>
      <c r="F1559" s="1"/>
      <c r="G1559" s="1"/>
      <c r="H1559" s="1"/>
      <c r="I1559" s="1"/>
      <c r="J1559" s="1"/>
      <c r="K1559" s="1"/>
      <c r="L1559" s="1"/>
      <c r="M1559" s="1"/>
      <c r="N1559" s="1">
        <v>14.9</v>
      </c>
      <c r="O1559" s="1">
        <v>19</v>
      </c>
      <c r="P1559" s="1">
        <v>10.3</v>
      </c>
      <c r="Q1559" s="1">
        <v>14</v>
      </c>
      <c r="R1559" s="1">
        <v>10.8</v>
      </c>
      <c r="S1559" s="1">
        <v>22.3</v>
      </c>
      <c r="T1559" s="1">
        <v>18.600000000000001</v>
      </c>
      <c r="U1559" s="1">
        <v>12.5</v>
      </c>
      <c r="V1559" s="1">
        <v>11.5</v>
      </c>
      <c r="W1559" s="1">
        <v>14.4</v>
      </c>
      <c r="X1559" s="1">
        <v>16.100000000000001</v>
      </c>
      <c r="Y1559" s="1">
        <v>19.100000000000001</v>
      </c>
    </row>
    <row r="1560" spans="1:25" x14ac:dyDescent="0.25">
      <c r="A1560" s="1" t="s">
        <v>194</v>
      </c>
      <c r="B1560" s="1" t="s">
        <v>6</v>
      </c>
      <c r="C1560" s="1"/>
      <c r="D1560" s="1" t="s">
        <v>7</v>
      </c>
      <c r="E1560" s="1"/>
      <c r="F1560" s="1"/>
      <c r="G1560" s="1"/>
      <c r="H1560" s="1"/>
      <c r="I1560" s="1"/>
      <c r="J1560" s="1"/>
      <c r="K1560" s="1"/>
      <c r="L1560" s="1"/>
      <c r="M1560" s="1"/>
      <c r="N1560" s="1">
        <v>100.44459172852598</v>
      </c>
      <c r="O1560" s="1">
        <v>88.659358724534968</v>
      </c>
      <c r="P1560" s="1">
        <v>95.478230376877306</v>
      </c>
      <c r="Q1560" s="1">
        <v>96.197975701171458</v>
      </c>
      <c r="R1560" s="1">
        <v>85.680758758722675</v>
      </c>
      <c r="S1560" s="1">
        <v>90.382093411625277</v>
      </c>
      <c r="T1560" s="1">
        <v>93.157166183829347</v>
      </c>
      <c r="U1560" s="1">
        <v>98.458221010303234</v>
      </c>
      <c r="V1560" s="1">
        <v>90.763121149897344</v>
      </c>
      <c r="W1560" s="1">
        <v>91.824494677670131</v>
      </c>
      <c r="X1560" s="1">
        <v>94.207365516768633</v>
      </c>
      <c r="Y1560" s="1">
        <v>84.492054775476163</v>
      </c>
    </row>
    <row r="1561" spans="1:25" x14ac:dyDescent="0.25">
      <c r="A1561" s="1" t="s">
        <v>194</v>
      </c>
      <c r="B1561" s="1" t="s">
        <v>8</v>
      </c>
      <c r="C1561" s="1"/>
      <c r="D1561" s="1" t="s">
        <v>9</v>
      </c>
      <c r="E1561" s="1"/>
      <c r="F1561" s="1"/>
      <c r="G1561" s="1"/>
      <c r="H1561" s="1"/>
      <c r="I1561" s="1"/>
      <c r="J1561" s="1"/>
      <c r="K1561" s="1"/>
      <c r="L1561" s="1"/>
      <c r="M1561" s="1"/>
      <c r="N1561" s="1">
        <v>127.59148639095088</v>
      </c>
      <c r="O1561" s="1">
        <v>133.86973250664306</v>
      </c>
      <c r="P1561" s="1">
        <v>115.07480518560499</v>
      </c>
      <c r="Q1561" s="1">
        <v>122.63636495319491</v>
      </c>
      <c r="R1561" s="1">
        <v>118.04539750085647</v>
      </c>
      <c r="S1561" s="1">
        <v>121.07945016071395</v>
      </c>
      <c r="T1561" s="1">
        <v>122.06720042138529</v>
      </c>
      <c r="U1561" s="1">
        <v>140.80879830177932</v>
      </c>
      <c r="V1561" s="1">
        <v>138.40428131416837</v>
      </c>
      <c r="W1561" s="1">
        <v>133.15328310010764</v>
      </c>
      <c r="X1561" s="1">
        <v>136.66782684694874</v>
      </c>
      <c r="Y1561" s="1">
        <v>132.15881586264425</v>
      </c>
    </row>
    <row r="1562" spans="1:25" x14ac:dyDescent="0.25">
      <c r="A1562" s="1" t="s">
        <v>194</v>
      </c>
      <c r="B1562" s="1" t="s">
        <v>10</v>
      </c>
      <c r="C1562" s="1"/>
      <c r="D1562" s="1" t="s">
        <v>11</v>
      </c>
      <c r="E1562" s="1"/>
      <c r="F1562" s="1"/>
      <c r="G1562" s="1"/>
      <c r="H1562" s="1"/>
      <c r="I1562" s="1"/>
      <c r="J1562" s="1"/>
      <c r="K1562" s="1"/>
      <c r="L1562" s="1"/>
      <c r="M1562" s="1"/>
      <c r="N1562" s="1">
        <v>26.463921880523152</v>
      </c>
      <c r="O1562" s="1">
        <v>23.67090876882196</v>
      </c>
      <c r="P1562" s="1">
        <v>27.546964437517715</v>
      </c>
      <c r="Q1562" s="1">
        <v>29.065659345633627</v>
      </c>
      <c r="R1562" s="1">
        <v>25.773843740420858</v>
      </c>
      <c r="S1562" s="1">
        <v>26.738456427660761</v>
      </c>
      <c r="T1562" s="1">
        <v>25.775633394785356</v>
      </c>
      <c r="U1562" s="1">
        <v>29.132980687917435</v>
      </c>
      <c r="V1562" s="1">
        <v>26.932597535934296</v>
      </c>
      <c r="W1562" s="1">
        <v>27.62222222222222</v>
      </c>
      <c r="X1562" s="1">
        <v>28.824807636282628</v>
      </c>
      <c r="Y1562" s="1">
        <v>25.349129361879601</v>
      </c>
    </row>
    <row r="1563" spans="1:25" x14ac:dyDescent="0.25">
      <c r="A1563" s="1" t="s">
        <v>194</v>
      </c>
      <c r="B1563" s="1" t="s">
        <v>12</v>
      </c>
      <c r="C1563" s="1"/>
      <c r="D1563" s="1" t="s">
        <v>13</v>
      </c>
      <c r="E1563" s="1"/>
      <c r="F1563" s="1"/>
      <c r="G1563" s="1"/>
      <c r="H1563" s="1"/>
      <c r="I1563" s="1"/>
      <c r="J1563" s="1"/>
      <c r="K1563" s="1"/>
      <c r="L1563" s="1"/>
      <c r="M1563" s="1"/>
      <c r="N1563" s="1">
        <v>69.099679130377837</v>
      </c>
      <c r="O1563" s="1">
        <v>70.253280265689654</v>
      </c>
      <c r="P1563" s="1">
        <v>69.747915578309474</v>
      </c>
      <c r="Q1563" s="1">
        <v>72.543187565858787</v>
      </c>
      <c r="R1563" s="1">
        <v>73.572517054444546</v>
      </c>
      <c r="S1563" s="1">
        <v>64.727446303792888</v>
      </c>
      <c r="T1563" s="1">
        <v>60.403301281659679</v>
      </c>
      <c r="U1563" s="1">
        <v>61.058823529411768</v>
      </c>
      <c r="V1563" s="1">
        <v>61.6318937402648</v>
      </c>
      <c r="W1563" s="1">
        <v>64.251671288862937</v>
      </c>
      <c r="X1563" s="1">
        <v>63.642426521427964</v>
      </c>
      <c r="Y1563" s="1">
        <v>66.041500491925234</v>
      </c>
    </row>
    <row r="1564" spans="1:25" x14ac:dyDescent="0.25">
      <c r="A1564" s="1" t="s">
        <v>194</v>
      </c>
      <c r="B1564" s="1" t="s">
        <v>14</v>
      </c>
      <c r="C1564" s="1"/>
      <c r="D1564" s="1" t="s">
        <v>15</v>
      </c>
      <c r="E1564" s="1"/>
      <c r="F1564" s="1"/>
      <c r="G1564" s="1"/>
      <c r="H1564" s="1"/>
      <c r="I1564" s="1"/>
      <c r="J1564" s="1"/>
      <c r="K1564" s="1"/>
      <c r="L1564" s="1"/>
      <c r="M1564" s="1"/>
      <c r="N1564" s="1">
        <v>82.508859930587391</v>
      </c>
      <c r="O1564" s="1">
        <v>87.75719180790216</v>
      </c>
      <c r="P1564" s="1">
        <v>91.138256190575689</v>
      </c>
      <c r="Q1564" s="1">
        <v>98.200408324552157</v>
      </c>
      <c r="R1564" s="1">
        <v>104.24009804684461</v>
      </c>
      <c r="S1564" s="1">
        <v>99.585592914421255</v>
      </c>
      <c r="T1564" s="1">
        <v>94.379225872664847</v>
      </c>
      <c r="U1564" s="1">
        <v>96.458313288140531</v>
      </c>
      <c r="V1564" s="1">
        <v>97.254745911214954</v>
      </c>
      <c r="W1564" s="1">
        <v>104.17457305502846</v>
      </c>
      <c r="X1564" s="1">
        <v>102.28987736386904</v>
      </c>
      <c r="Y1564" s="1">
        <v>105.83257024932212</v>
      </c>
    </row>
    <row r="1565" spans="1:25" x14ac:dyDescent="0.25">
      <c r="A1565" s="1" t="s">
        <v>194</v>
      </c>
      <c r="B1565" s="1" t="s">
        <v>16</v>
      </c>
      <c r="C1565" s="1"/>
      <c r="D1565" s="1" t="s">
        <v>17</v>
      </c>
      <c r="E1565" s="1"/>
      <c r="F1565" s="1"/>
      <c r="G1565" s="1"/>
      <c r="H1565" s="1"/>
      <c r="I1565" s="1"/>
      <c r="J1565" s="1"/>
      <c r="K1565" s="1"/>
      <c r="L1565" s="1"/>
      <c r="M1565" s="1"/>
      <c r="N1565" s="1">
        <v>46.391460939034772</v>
      </c>
      <c r="O1565" s="1">
        <v>46.889527926408185</v>
      </c>
      <c r="P1565" s="1">
        <v>47.513828231114829</v>
      </c>
      <c r="Q1565" s="1">
        <v>50.15640410958904</v>
      </c>
      <c r="R1565" s="1">
        <v>55.687384898710874</v>
      </c>
      <c r="S1565" s="1">
        <v>50.78696078178583</v>
      </c>
      <c r="T1565" s="1">
        <v>48.717472845675466</v>
      </c>
      <c r="U1565" s="1">
        <v>50.082863182447696</v>
      </c>
      <c r="V1565" s="1">
        <v>50.613360348520246</v>
      </c>
      <c r="W1565" s="1">
        <v>51.17375565610859</v>
      </c>
      <c r="X1565" s="1">
        <v>50.467696114702981</v>
      </c>
      <c r="Y1565" s="1">
        <v>54.425929258752674</v>
      </c>
    </row>
    <row r="1566" spans="1:25" x14ac:dyDescent="0.25">
      <c r="A1566" s="1" t="s">
        <v>194</v>
      </c>
      <c r="B1566" s="1" t="s">
        <v>18</v>
      </c>
      <c r="C1566" s="1"/>
      <c r="D1566" s="1" t="s">
        <v>19</v>
      </c>
      <c r="E1566" s="1"/>
      <c r="F1566" s="1"/>
      <c r="G1566" s="1"/>
      <c r="H1566" s="1"/>
      <c r="I1566" s="1"/>
      <c r="J1566" s="1"/>
      <c r="K1566" s="1"/>
      <c r="L1566" s="1"/>
      <c r="M1566" s="1"/>
      <c r="N1566" s="1">
        <v>62.549459246878378</v>
      </c>
      <c r="O1566" s="1">
        <v>61.399670000767443</v>
      </c>
      <c r="P1566" s="1">
        <v>56.173525377229083</v>
      </c>
      <c r="Q1566" s="1">
        <v>60.489215065674955</v>
      </c>
      <c r="R1566" s="1">
        <v>56.738971557732157</v>
      </c>
      <c r="S1566" s="1">
        <v>49.715693779904313</v>
      </c>
      <c r="T1566" s="1">
        <v>53.099672667757773</v>
      </c>
      <c r="U1566" s="1">
        <v>47.363064538514919</v>
      </c>
      <c r="V1566" s="1">
        <v>43.793680709534371</v>
      </c>
      <c r="W1566" s="1">
        <v>43.786328465562335</v>
      </c>
      <c r="X1566" s="1">
        <v>49.721947139511542</v>
      </c>
      <c r="Y1566" s="1">
        <v>49.65274982770503</v>
      </c>
    </row>
    <row r="1567" spans="1:25" x14ac:dyDescent="0.25">
      <c r="A1567" s="1" t="s">
        <v>194</v>
      </c>
      <c r="B1567" s="1" t="s">
        <v>20</v>
      </c>
      <c r="C1567" s="1"/>
      <c r="D1567" s="1" t="s">
        <v>21</v>
      </c>
      <c r="E1567" s="1">
        <v>476.6</v>
      </c>
      <c r="F1567" s="1">
        <v>504.7</v>
      </c>
      <c r="G1567" s="1">
        <v>495.1</v>
      </c>
      <c r="H1567" s="1">
        <v>460.9</v>
      </c>
      <c r="I1567" s="1">
        <v>475.5</v>
      </c>
      <c r="J1567" s="1">
        <v>499.6</v>
      </c>
      <c r="K1567" s="1">
        <v>527.70000000000005</v>
      </c>
      <c r="L1567" s="1">
        <v>513</v>
      </c>
      <c r="M1567" s="1">
        <v>526.69999999999993</v>
      </c>
      <c r="N1567" s="1">
        <v>529.94945924687852</v>
      </c>
      <c r="O1567" s="1">
        <v>531.49967000076731</v>
      </c>
      <c r="P1567" s="1">
        <v>512.97352537722907</v>
      </c>
      <c r="Q1567" s="1">
        <v>543.28921506567485</v>
      </c>
      <c r="R1567" s="1">
        <v>530.53897155773211</v>
      </c>
      <c r="S1567" s="1">
        <v>525.31569377990422</v>
      </c>
      <c r="T1567" s="1">
        <v>516.1996726677578</v>
      </c>
      <c r="U1567" s="1">
        <v>535.86306453851489</v>
      </c>
      <c r="V1567" s="1">
        <v>520.89368070953435</v>
      </c>
      <c r="W1567" s="1">
        <v>530.38632846556231</v>
      </c>
      <c r="X1567" s="1">
        <v>541.92194713951153</v>
      </c>
      <c r="Y1567" s="1">
        <v>537.05274982770504</v>
      </c>
    </row>
    <row r="1568" spans="1:25" x14ac:dyDescent="0.25">
      <c r="A1568" s="1" t="s">
        <v>195</v>
      </c>
      <c r="B1568" s="1" t="s">
        <v>4</v>
      </c>
      <c r="C1568" s="1"/>
      <c r="D1568" s="1" t="s">
        <v>5</v>
      </c>
      <c r="E1568" s="1"/>
      <c r="F1568" s="1"/>
      <c r="G1568" s="1"/>
      <c r="H1568" s="1"/>
      <c r="I1568" s="1"/>
      <c r="J1568" s="1"/>
      <c r="K1568" s="1"/>
      <c r="L1568" s="1"/>
      <c r="M1568" s="1"/>
      <c r="N1568" s="1">
        <v>23.2</v>
      </c>
      <c r="O1568" s="1">
        <v>25.6</v>
      </c>
      <c r="P1568" s="1">
        <v>36.200000000000003</v>
      </c>
      <c r="Q1568" s="1">
        <v>21.4</v>
      </c>
      <c r="R1568" s="1">
        <v>16.100000000000001</v>
      </c>
      <c r="S1568" s="1">
        <v>14.3</v>
      </c>
      <c r="T1568" s="1">
        <v>17.3</v>
      </c>
      <c r="U1568" s="1">
        <v>26</v>
      </c>
      <c r="V1568" s="1">
        <v>22.6</v>
      </c>
      <c r="W1568" s="1">
        <v>20.8</v>
      </c>
      <c r="X1568" s="1">
        <v>21.5</v>
      </c>
      <c r="Y1568" s="1">
        <v>17.3</v>
      </c>
    </row>
    <row r="1569" spans="1:25" x14ac:dyDescent="0.25">
      <c r="A1569" s="1" t="s">
        <v>195</v>
      </c>
      <c r="B1569" s="1" t="s">
        <v>6</v>
      </c>
      <c r="C1569" s="1"/>
      <c r="D1569" s="1" t="s">
        <v>7</v>
      </c>
      <c r="E1569" s="1"/>
      <c r="F1569" s="1"/>
      <c r="G1569" s="1"/>
      <c r="H1569" s="1"/>
      <c r="I1569" s="1"/>
      <c r="J1569" s="1"/>
      <c r="K1569" s="1"/>
      <c r="L1569" s="1"/>
      <c r="M1569" s="1"/>
      <c r="N1569" s="1">
        <v>202.84013785790032</v>
      </c>
      <c r="O1569" s="1">
        <v>192.87615234720991</v>
      </c>
      <c r="P1569" s="1">
        <v>194.62414990082175</v>
      </c>
      <c r="Q1569" s="1">
        <v>199.73752919661769</v>
      </c>
      <c r="R1569" s="1">
        <v>196.22527993652969</v>
      </c>
      <c r="S1569" s="1">
        <v>191.07040887787534</v>
      </c>
      <c r="T1569" s="1">
        <v>187.84342726714073</v>
      </c>
      <c r="U1569" s="1">
        <v>190.62942029235631</v>
      </c>
      <c r="V1569" s="1">
        <v>195.28878850102672</v>
      </c>
      <c r="W1569" s="1">
        <v>188.46658294462384</v>
      </c>
      <c r="X1569" s="1">
        <v>187.07886826726991</v>
      </c>
      <c r="Y1569" s="1">
        <v>183.59989573196165</v>
      </c>
    </row>
    <row r="1570" spans="1:25" x14ac:dyDescent="0.25">
      <c r="A1570" s="1" t="s">
        <v>195</v>
      </c>
      <c r="B1570" s="1" t="s">
        <v>8</v>
      </c>
      <c r="C1570" s="1"/>
      <c r="D1570" s="1" t="s">
        <v>9</v>
      </c>
      <c r="E1570" s="1"/>
      <c r="F1570" s="1"/>
      <c r="G1570" s="1"/>
      <c r="H1570" s="1"/>
      <c r="I1570" s="1"/>
      <c r="J1570" s="1"/>
      <c r="K1570" s="1"/>
      <c r="L1570" s="1"/>
      <c r="M1570" s="1"/>
      <c r="N1570" s="1">
        <v>276.11800459526341</v>
      </c>
      <c r="O1570" s="1">
        <v>269.22839503985836</v>
      </c>
      <c r="P1570" s="1">
        <v>276.32373547747238</v>
      </c>
      <c r="Q1570" s="1">
        <v>281.51293704394436</v>
      </c>
      <c r="R1570" s="1">
        <v>276.74770190591244</v>
      </c>
      <c r="S1570" s="1">
        <v>288.90370629747349</v>
      </c>
      <c r="T1570" s="1">
        <v>299.08222105170751</v>
      </c>
      <c r="U1570" s="1">
        <v>298.86489653625108</v>
      </c>
      <c r="V1570" s="1">
        <v>288.76218685831623</v>
      </c>
      <c r="W1570" s="1">
        <v>295.23976626172532</v>
      </c>
      <c r="X1570" s="1">
        <v>285.28025294329336</v>
      </c>
      <c r="Y1570" s="1">
        <v>269.81684797720004</v>
      </c>
    </row>
    <row r="1571" spans="1:25" x14ac:dyDescent="0.25">
      <c r="A1571" s="1" t="s">
        <v>195</v>
      </c>
      <c r="B1571" s="1" t="s">
        <v>10</v>
      </c>
      <c r="C1571" s="1"/>
      <c r="D1571" s="1" t="s">
        <v>11</v>
      </c>
      <c r="E1571" s="1"/>
      <c r="F1571" s="1"/>
      <c r="G1571" s="1"/>
      <c r="H1571" s="1"/>
      <c r="I1571" s="1"/>
      <c r="J1571" s="1"/>
      <c r="K1571" s="1"/>
      <c r="L1571" s="1"/>
      <c r="M1571" s="1"/>
      <c r="N1571" s="1">
        <v>53.441857546836339</v>
      </c>
      <c r="O1571" s="1">
        <v>51.495452612931793</v>
      </c>
      <c r="P1571" s="1">
        <v>56.152114621705877</v>
      </c>
      <c r="Q1571" s="1">
        <v>60.349533759437968</v>
      </c>
      <c r="R1571" s="1">
        <v>59.027018157557841</v>
      </c>
      <c r="S1571" s="1">
        <v>56.525884824651193</v>
      </c>
      <c r="T1571" s="1">
        <v>51.974351681151774</v>
      </c>
      <c r="U1571" s="1">
        <v>56.405683171392582</v>
      </c>
      <c r="V1571" s="1">
        <v>57.949024640657086</v>
      </c>
      <c r="W1571" s="1">
        <v>56.693650793650789</v>
      </c>
      <c r="X1571" s="1">
        <v>57.240878789436721</v>
      </c>
      <c r="Y1571" s="1">
        <v>55.083256290838314</v>
      </c>
    </row>
    <row r="1572" spans="1:25" x14ac:dyDescent="0.25">
      <c r="A1572" s="1" t="s">
        <v>195</v>
      </c>
      <c r="B1572" s="1" t="s">
        <v>12</v>
      </c>
      <c r="C1572" s="1"/>
      <c r="D1572" s="1" t="s">
        <v>13</v>
      </c>
      <c r="E1572" s="1"/>
      <c r="F1572" s="1"/>
      <c r="G1572" s="1"/>
      <c r="H1572" s="1"/>
      <c r="I1572" s="1"/>
      <c r="J1572" s="1"/>
      <c r="K1572" s="1"/>
      <c r="L1572" s="1"/>
      <c r="M1572" s="1"/>
      <c r="N1572" s="1">
        <v>174.35454390675136</v>
      </c>
      <c r="O1572" s="1">
        <v>173.55886027570574</v>
      </c>
      <c r="P1572" s="1">
        <v>164.2958337686762</v>
      </c>
      <c r="Q1572" s="1">
        <v>158.25514752370916</v>
      </c>
      <c r="R1572" s="1">
        <v>164.19117189323791</v>
      </c>
      <c r="S1572" s="1">
        <v>160.78044890802667</v>
      </c>
      <c r="T1572" s="1">
        <v>157.76095641868363</v>
      </c>
      <c r="U1572" s="1">
        <v>145.44117647058823</v>
      </c>
      <c r="V1572" s="1">
        <v>153.77083941783491</v>
      </c>
      <c r="W1572" s="1">
        <v>157.38148445482412</v>
      </c>
      <c r="X1572" s="1">
        <v>154.40052644985988</v>
      </c>
      <c r="Y1572" s="1">
        <v>163.0463381566002</v>
      </c>
    </row>
    <row r="1573" spans="1:25" x14ac:dyDescent="0.25">
      <c r="A1573" s="1" t="s">
        <v>195</v>
      </c>
      <c r="B1573" s="1" t="s">
        <v>14</v>
      </c>
      <c r="C1573" s="1"/>
      <c r="D1573" s="1" t="s">
        <v>15</v>
      </c>
      <c r="E1573" s="1"/>
      <c r="F1573" s="1"/>
      <c r="G1573" s="1"/>
      <c r="H1573" s="1"/>
      <c r="I1573" s="1"/>
      <c r="J1573" s="1"/>
      <c r="K1573" s="1"/>
      <c r="L1573" s="1"/>
      <c r="M1573" s="1"/>
      <c r="N1573" s="1">
        <v>208.18902232990638</v>
      </c>
      <c r="O1573" s="1">
        <v>216.80180816573974</v>
      </c>
      <c r="P1573" s="1">
        <v>214.6821975237697</v>
      </c>
      <c r="Q1573" s="1">
        <v>214.22714699683877</v>
      </c>
      <c r="R1573" s="1">
        <v>232.63175628355771</v>
      </c>
      <c r="S1573" s="1">
        <v>247.36672382229324</v>
      </c>
      <c r="T1573" s="1">
        <v>246.49905922025241</v>
      </c>
      <c r="U1573" s="1">
        <v>229.76221541900526</v>
      </c>
      <c r="V1573" s="1">
        <v>242.64943049065423</v>
      </c>
      <c r="W1573" s="1">
        <v>255.17077798861479</v>
      </c>
      <c r="X1573" s="1">
        <v>248.16167105374882</v>
      </c>
      <c r="Y1573" s="1">
        <v>261.28438797302812</v>
      </c>
    </row>
    <row r="1574" spans="1:25" x14ac:dyDescent="0.25">
      <c r="A1574" s="1" t="s">
        <v>195</v>
      </c>
      <c r="B1574" s="1" t="s">
        <v>16</v>
      </c>
      <c r="C1574" s="1"/>
      <c r="D1574" s="1" t="s">
        <v>17</v>
      </c>
      <c r="E1574" s="1"/>
      <c r="F1574" s="1"/>
      <c r="G1574" s="1"/>
      <c r="H1574" s="1"/>
      <c r="I1574" s="1"/>
      <c r="J1574" s="1"/>
      <c r="K1574" s="1"/>
      <c r="L1574" s="1"/>
      <c r="M1574" s="1"/>
      <c r="N1574" s="1">
        <v>117.0564337633423</v>
      </c>
      <c r="O1574" s="1">
        <v>115.83933155855452</v>
      </c>
      <c r="P1574" s="1">
        <v>111.92196870755407</v>
      </c>
      <c r="Q1574" s="1">
        <v>109.41770547945205</v>
      </c>
      <c r="R1574" s="1">
        <v>124.27707182320444</v>
      </c>
      <c r="S1574" s="1">
        <v>126.15282726968</v>
      </c>
      <c r="T1574" s="1">
        <v>127.23998436106393</v>
      </c>
      <c r="U1574" s="1">
        <v>119.2966081104065</v>
      </c>
      <c r="V1574" s="1">
        <v>126.27973009151091</v>
      </c>
      <c r="W1574" s="1">
        <v>125.34773755656107</v>
      </c>
      <c r="X1574" s="1">
        <v>122.43780249639124</v>
      </c>
      <c r="Y1574" s="1">
        <v>134.3692738703717</v>
      </c>
    </row>
    <row r="1575" spans="1:25" x14ac:dyDescent="0.25">
      <c r="A1575" s="1" t="s">
        <v>195</v>
      </c>
      <c r="B1575" s="1" t="s">
        <v>18</v>
      </c>
      <c r="C1575" s="1"/>
      <c r="D1575" s="1" t="s">
        <v>19</v>
      </c>
      <c r="E1575" s="1"/>
      <c r="F1575" s="1"/>
      <c r="G1575" s="1"/>
      <c r="H1575" s="1"/>
      <c r="I1575" s="1"/>
      <c r="J1575" s="1"/>
      <c r="K1575" s="1"/>
      <c r="L1575" s="1"/>
      <c r="M1575" s="1"/>
      <c r="N1575" s="1">
        <v>104.42555550093404</v>
      </c>
      <c r="O1575" s="1">
        <v>92.098969072164948</v>
      </c>
      <c r="P1575" s="1">
        <v>101.83599240265906</v>
      </c>
      <c r="Q1575" s="1">
        <v>114.79014875771483</v>
      </c>
      <c r="R1575" s="1">
        <v>99.767489169335093</v>
      </c>
      <c r="S1575" s="1">
        <v>86.025058099794933</v>
      </c>
      <c r="T1575" s="1">
        <v>89.839443535188224</v>
      </c>
      <c r="U1575" s="1">
        <v>82.295916724496877</v>
      </c>
      <c r="V1575" s="1">
        <v>86.243348115299341</v>
      </c>
      <c r="W1575" s="1">
        <v>88.137072253705313</v>
      </c>
      <c r="X1575" s="1">
        <v>96.907627969220485</v>
      </c>
      <c r="Y1575" s="1">
        <v>85.636278428669883</v>
      </c>
    </row>
    <row r="1576" spans="1:25" x14ac:dyDescent="0.25">
      <c r="A1576" s="1" t="s">
        <v>195</v>
      </c>
      <c r="B1576" s="1" t="s">
        <v>20</v>
      </c>
      <c r="C1576" s="1"/>
      <c r="D1576" s="1" t="s">
        <v>21</v>
      </c>
      <c r="E1576" s="1">
        <v>932.7</v>
      </c>
      <c r="F1576" s="1">
        <v>985.1</v>
      </c>
      <c r="G1576" s="1">
        <v>1003.3000000000001</v>
      </c>
      <c r="H1576" s="1">
        <v>1014.6</v>
      </c>
      <c r="I1576" s="1">
        <v>1050.1000000000001</v>
      </c>
      <c r="J1576" s="1">
        <v>1088.8</v>
      </c>
      <c r="K1576" s="1">
        <v>1109.2</v>
      </c>
      <c r="L1576" s="1">
        <v>1107.3000000000002</v>
      </c>
      <c r="M1576" s="1">
        <v>1131.4000000000001</v>
      </c>
      <c r="N1576" s="1">
        <v>1159.6255555009341</v>
      </c>
      <c r="O1576" s="1">
        <v>1137.498969072165</v>
      </c>
      <c r="P1576" s="1">
        <v>1156.0359924026588</v>
      </c>
      <c r="Q1576" s="1">
        <v>1159.690148757715</v>
      </c>
      <c r="R1576" s="1">
        <v>1168.9674891693348</v>
      </c>
      <c r="S1576" s="1">
        <v>1171.1250580997948</v>
      </c>
      <c r="T1576" s="1">
        <v>1177.5394435351882</v>
      </c>
      <c r="U1576" s="1">
        <v>1148.695916724497</v>
      </c>
      <c r="V1576" s="1">
        <v>1173.5433481152995</v>
      </c>
      <c r="W1576" s="1">
        <v>1187.2370722537053</v>
      </c>
      <c r="X1576" s="1">
        <v>1173.0076279692205</v>
      </c>
      <c r="Y1576" s="1">
        <v>1170.1362784286698</v>
      </c>
    </row>
    <row r="1577" spans="1:25" x14ac:dyDescent="0.25">
      <c r="A1577" s="1" t="s">
        <v>196</v>
      </c>
      <c r="B1577" s="1" t="s">
        <v>4</v>
      </c>
      <c r="C1577" s="1"/>
      <c r="D1577" s="1" t="s">
        <v>5</v>
      </c>
      <c r="E1577" s="1"/>
      <c r="F1577" s="1"/>
      <c r="G1577" s="1"/>
      <c r="H1577" s="1"/>
      <c r="I1577" s="1"/>
      <c r="J1577" s="1"/>
      <c r="K1577" s="1"/>
      <c r="L1577" s="1"/>
      <c r="M1577" s="1"/>
      <c r="N1577" s="1">
        <v>9.3000000000000007</v>
      </c>
      <c r="O1577" s="1">
        <v>19</v>
      </c>
      <c r="P1577" s="1">
        <v>22.9</v>
      </c>
      <c r="Q1577" s="1">
        <v>23.9</v>
      </c>
      <c r="R1577" s="1">
        <v>22.5</v>
      </c>
      <c r="S1577" s="1">
        <v>23.7</v>
      </c>
      <c r="T1577" s="1">
        <v>21.2</v>
      </c>
      <c r="U1577" s="1">
        <v>23.6</v>
      </c>
      <c r="V1577" s="1">
        <v>27.8</v>
      </c>
      <c r="W1577" s="1">
        <v>26.9</v>
      </c>
      <c r="X1577" s="1">
        <v>22.6</v>
      </c>
      <c r="Y1577" s="1">
        <v>21.2</v>
      </c>
    </row>
    <row r="1578" spans="1:25" x14ac:dyDescent="0.25">
      <c r="A1578" s="1" t="s">
        <v>196</v>
      </c>
      <c r="B1578" s="1" t="s">
        <v>6</v>
      </c>
      <c r="C1578" s="1"/>
      <c r="D1578" s="1" t="s">
        <v>7</v>
      </c>
      <c r="E1578" s="1"/>
      <c r="F1578" s="1"/>
      <c r="G1578" s="1"/>
      <c r="H1578" s="1"/>
      <c r="I1578" s="1"/>
      <c r="J1578" s="1"/>
      <c r="K1578" s="1"/>
      <c r="L1578" s="1"/>
      <c r="M1578" s="1"/>
      <c r="N1578" s="1">
        <v>115.93398727465534</v>
      </c>
      <c r="O1578" s="1">
        <v>115.1490451727192</v>
      </c>
      <c r="P1578" s="1">
        <v>103.58264026636441</v>
      </c>
      <c r="Q1578" s="1">
        <v>110.99766427058246</v>
      </c>
      <c r="R1578" s="1">
        <v>111.01144629365838</v>
      </c>
      <c r="S1578" s="1">
        <v>96.287906049668706</v>
      </c>
      <c r="T1578" s="1">
        <v>106.62496356772893</v>
      </c>
      <c r="U1578" s="1">
        <v>104.11077265588597</v>
      </c>
      <c r="V1578" s="1">
        <v>97.673429158110878</v>
      </c>
      <c r="W1578" s="1">
        <v>107.14792488936729</v>
      </c>
      <c r="X1578" s="1">
        <v>106.57861635220127</v>
      </c>
      <c r="Y1578" s="1">
        <v>104.17387042958433</v>
      </c>
    </row>
    <row r="1579" spans="1:25" x14ac:dyDescent="0.25">
      <c r="A1579" s="1" t="s">
        <v>196</v>
      </c>
      <c r="B1579" s="1" t="s">
        <v>8</v>
      </c>
      <c r="C1579" s="1"/>
      <c r="D1579" s="1" t="s">
        <v>9</v>
      </c>
      <c r="E1579" s="1"/>
      <c r="F1579" s="1"/>
      <c r="G1579" s="1"/>
      <c r="H1579" s="1"/>
      <c r="I1579" s="1"/>
      <c r="J1579" s="1"/>
      <c r="K1579" s="1"/>
      <c r="L1579" s="1"/>
      <c r="M1579" s="1"/>
      <c r="N1579" s="1">
        <v>140.22113290915519</v>
      </c>
      <c r="O1579" s="1">
        <v>128.40764038972543</v>
      </c>
      <c r="P1579" s="1">
        <v>125.43214614621706</v>
      </c>
      <c r="Q1579" s="1">
        <v>135.66503648445564</v>
      </c>
      <c r="R1579" s="1">
        <v>126.09492237508789</v>
      </c>
      <c r="S1579" s="1">
        <v>121.02647380990859</v>
      </c>
      <c r="T1579" s="1">
        <v>133.37300149240627</v>
      </c>
      <c r="U1579" s="1">
        <v>139.98370294945033</v>
      </c>
      <c r="V1579" s="1">
        <v>133.34344284736483</v>
      </c>
      <c r="W1579" s="1">
        <v>149.72032907888666</v>
      </c>
      <c r="X1579" s="1">
        <v>142.41132075471697</v>
      </c>
      <c r="Y1579" s="1">
        <v>126.87210308633394</v>
      </c>
    </row>
    <row r="1580" spans="1:25" x14ac:dyDescent="0.25">
      <c r="A1580" s="1" t="s">
        <v>196</v>
      </c>
      <c r="B1580" s="1" t="s">
        <v>10</v>
      </c>
      <c r="C1580" s="1"/>
      <c r="D1580" s="1" t="s">
        <v>11</v>
      </c>
      <c r="E1580" s="1"/>
      <c r="F1580" s="1"/>
      <c r="G1580" s="1"/>
      <c r="H1580" s="1"/>
      <c r="I1580" s="1"/>
      <c r="J1580" s="1"/>
      <c r="K1580" s="1"/>
      <c r="L1580" s="1"/>
      <c r="M1580" s="1"/>
      <c r="N1580" s="1">
        <v>30.544879816189461</v>
      </c>
      <c r="O1580" s="1">
        <v>30.743314437555348</v>
      </c>
      <c r="P1580" s="1">
        <v>29.885213587418537</v>
      </c>
      <c r="Q1580" s="1">
        <v>33.537299244961879</v>
      </c>
      <c r="R1580" s="1">
        <v>33.393631331253722</v>
      </c>
      <c r="S1580" s="1">
        <v>28.485620140422711</v>
      </c>
      <c r="T1580" s="1">
        <v>29.502034939864803</v>
      </c>
      <c r="U1580" s="1">
        <v>30.805524394663724</v>
      </c>
      <c r="V1580" s="1">
        <v>28.983127994524299</v>
      </c>
      <c r="W1580" s="1">
        <v>32.231746031746027</v>
      </c>
      <c r="X1580" s="1">
        <v>32.610062893081768</v>
      </c>
      <c r="Y1580" s="1">
        <v>31.254026484081745</v>
      </c>
    </row>
    <row r="1581" spans="1:25" x14ac:dyDescent="0.25">
      <c r="A1581" s="1" t="s">
        <v>196</v>
      </c>
      <c r="B1581" s="1" t="s">
        <v>12</v>
      </c>
      <c r="C1581" s="1"/>
      <c r="D1581" s="1" t="s">
        <v>13</v>
      </c>
      <c r="E1581" s="1"/>
      <c r="F1581" s="1"/>
      <c r="G1581" s="1"/>
      <c r="H1581" s="1"/>
      <c r="I1581" s="1"/>
      <c r="J1581" s="1"/>
      <c r="K1581" s="1"/>
      <c r="L1581" s="1"/>
      <c r="M1581" s="1"/>
      <c r="N1581" s="1">
        <v>81.453864187021139</v>
      </c>
      <c r="O1581" s="1">
        <v>70.184707029705578</v>
      </c>
      <c r="P1581" s="1">
        <v>70.785432556681641</v>
      </c>
      <c r="Q1581" s="1">
        <v>70.835516332982081</v>
      </c>
      <c r="R1581" s="1">
        <v>69.980539776411703</v>
      </c>
      <c r="S1581" s="1">
        <v>67.164881520253701</v>
      </c>
      <c r="T1581" s="1">
        <v>70.287477855022175</v>
      </c>
      <c r="U1581" s="1">
        <v>68.441176470588232</v>
      </c>
      <c r="V1581" s="1">
        <v>62.602706386292844</v>
      </c>
      <c r="W1581" s="1">
        <v>61.940249598598747</v>
      </c>
      <c r="X1581" s="1">
        <v>65.495232838826269</v>
      </c>
      <c r="Y1581" s="1">
        <v>72.870360905142419</v>
      </c>
    </row>
    <row r="1582" spans="1:25" x14ac:dyDescent="0.25">
      <c r="A1582" s="1" t="s">
        <v>196</v>
      </c>
      <c r="B1582" s="1" t="s">
        <v>14</v>
      </c>
      <c r="C1582" s="1"/>
      <c r="D1582" s="1" t="s">
        <v>15</v>
      </c>
      <c r="E1582" s="1"/>
      <c r="F1582" s="1"/>
      <c r="G1582" s="1"/>
      <c r="H1582" s="1"/>
      <c r="I1582" s="1"/>
      <c r="J1582" s="1"/>
      <c r="K1582" s="1"/>
      <c r="L1582" s="1"/>
      <c r="M1582" s="1"/>
      <c r="N1582" s="1">
        <v>97.260443978783329</v>
      </c>
      <c r="O1582" s="1">
        <v>87.671533250744616</v>
      </c>
      <c r="P1582" s="1">
        <v>92.493959617594811</v>
      </c>
      <c r="Q1582" s="1">
        <v>95.888764488935706</v>
      </c>
      <c r="R1582" s="1">
        <v>99.150859855264187</v>
      </c>
      <c r="S1582" s="1">
        <v>103.33567800324884</v>
      </c>
      <c r="T1582" s="1">
        <v>109.82309919728273</v>
      </c>
      <c r="U1582" s="1">
        <v>108.12066234176446</v>
      </c>
      <c r="V1582" s="1">
        <v>98.786682242990665</v>
      </c>
      <c r="W1582" s="1">
        <v>100.426944971537</v>
      </c>
      <c r="X1582" s="1">
        <v>105.26781741651402</v>
      </c>
      <c r="Y1582" s="1">
        <v>116.77592925875267</v>
      </c>
    </row>
    <row r="1583" spans="1:25" x14ac:dyDescent="0.25">
      <c r="A1583" s="1" t="s">
        <v>196</v>
      </c>
      <c r="B1583" s="1" t="s">
        <v>16</v>
      </c>
      <c r="C1583" s="1"/>
      <c r="D1583" s="1" t="s">
        <v>17</v>
      </c>
      <c r="E1583" s="1"/>
      <c r="F1583" s="1"/>
      <c r="G1583" s="1"/>
      <c r="H1583" s="1"/>
      <c r="I1583" s="1"/>
      <c r="J1583" s="1"/>
      <c r="K1583" s="1"/>
      <c r="L1583" s="1"/>
      <c r="M1583" s="1"/>
      <c r="N1583" s="1">
        <v>54.685691834195538</v>
      </c>
      <c r="O1583" s="1">
        <v>46.843759719549801</v>
      </c>
      <c r="P1583" s="1">
        <v>48.22060782572354</v>
      </c>
      <c r="Q1583" s="1">
        <v>48.975719178082187</v>
      </c>
      <c r="R1583" s="1">
        <v>52.968600368324132</v>
      </c>
      <c r="S1583" s="1">
        <v>52.699440476497429</v>
      </c>
      <c r="T1583" s="1">
        <v>56.689422947695093</v>
      </c>
      <c r="U1583" s="1">
        <v>56.138161187647299</v>
      </c>
      <c r="V1583" s="1">
        <v>51.410611370716509</v>
      </c>
      <c r="W1583" s="1">
        <v>49.332805429864244</v>
      </c>
      <c r="X1583" s="1">
        <v>51.936949744659678</v>
      </c>
      <c r="Y1583" s="1">
        <v>60.053709836104908</v>
      </c>
    </row>
    <row r="1584" spans="1:25" x14ac:dyDescent="0.25">
      <c r="A1584" s="1" t="s">
        <v>196</v>
      </c>
      <c r="B1584" s="1" t="s">
        <v>18</v>
      </c>
      <c r="C1584" s="1"/>
      <c r="D1584" s="1" t="s">
        <v>19</v>
      </c>
      <c r="E1584" s="1"/>
      <c r="F1584" s="1"/>
      <c r="G1584" s="1"/>
      <c r="H1584" s="1"/>
      <c r="I1584" s="1"/>
      <c r="J1584" s="1"/>
      <c r="K1584" s="1"/>
      <c r="L1584" s="1"/>
      <c r="M1584" s="1"/>
      <c r="N1584" s="1">
        <v>58.543965686756465</v>
      </c>
      <c r="O1584" s="1">
        <v>60.298539305722549</v>
      </c>
      <c r="P1584" s="1">
        <v>58.95526010340825</v>
      </c>
      <c r="Q1584" s="1">
        <v>60.044975470802342</v>
      </c>
      <c r="R1584" s="1">
        <v>63.771770309178486</v>
      </c>
      <c r="S1584" s="1">
        <v>61.771756664388242</v>
      </c>
      <c r="T1584" s="1">
        <v>51.150081833060561</v>
      </c>
      <c r="U1584" s="1">
        <v>48.862881332408051</v>
      </c>
      <c r="V1584" s="1">
        <v>60.18292682926829</v>
      </c>
      <c r="W1584" s="1">
        <v>66.0013704228422</v>
      </c>
      <c r="X1584" s="1">
        <v>57.634359317497498</v>
      </c>
      <c r="Y1584" s="1">
        <v>50.186588559614059</v>
      </c>
    </row>
    <row r="1585" spans="1:25" x14ac:dyDescent="0.25">
      <c r="A1585" s="1" t="s">
        <v>196</v>
      </c>
      <c r="B1585" s="1" t="s">
        <v>20</v>
      </c>
      <c r="C1585" s="1"/>
      <c r="D1585" s="1" t="s">
        <v>21</v>
      </c>
      <c r="E1585" s="1">
        <v>448</v>
      </c>
      <c r="F1585" s="1">
        <v>478.1</v>
      </c>
      <c r="G1585" s="1">
        <v>495.70000000000005</v>
      </c>
      <c r="H1585" s="1">
        <v>514.5</v>
      </c>
      <c r="I1585" s="1">
        <v>510.8</v>
      </c>
      <c r="J1585" s="1">
        <v>498.3</v>
      </c>
      <c r="K1585" s="1">
        <v>522.69999999999993</v>
      </c>
      <c r="L1585" s="1">
        <v>540.19999999999993</v>
      </c>
      <c r="M1585" s="1">
        <v>554.5</v>
      </c>
      <c r="N1585" s="1">
        <v>587.94396568675643</v>
      </c>
      <c r="O1585" s="1">
        <v>558.29853930572244</v>
      </c>
      <c r="P1585" s="1">
        <v>552.25526010340832</v>
      </c>
      <c r="Q1585" s="1">
        <v>579.8449754708023</v>
      </c>
      <c r="R1585" s="1">
        <v>578.87177030917849</v>
      </c>
      <c r="S1585" s="1">
        <v>554.47175666438818</v>
      </c>
      <c r="T1585" s="1">
        <v>578.65008183306054</v>
      </c>
      <c r="U1585" s="1">
        <v>580.06288133240798</v>
      </c>
      <c r="V1585" s="1">
        <v>560.78292682926826</v>
      </c>
      <c r="W1585" s="1">
        <v>593.70137042284216</v>
      </c>
      <c r="X1585" s="1">
        <v>584.53435931749743</v>
      </c>
      <c r="Y1585" s="1">
        <v>583.3865885596141</v>
      </c>
    </row>
    <row r="1586" spans="1:25" x14ac:dyDescent="0.25">
      <c r="A1586" s="1" t="s">
        <v>197</v>
      </c>
      <c r="B1586" s="1" t="s">
        <v>4</v>
      </c>
      <c r="C1586" s="1"/>
      <c r="D1586" s="1" t="s">
        <v>5</v>
      </c>
      <c r="E1586" s="1"/>
      <c r="F1586" s="1"/>
      <c r="G1586" s="1"/>
      <c r="H1586" s="1"/>
      <c r="I1586" s="1"/>
      <c r="J1586" s="1"/>
      <c r="K1586" s="1"/>
      <c r="L1586" s="1"/>
      <c r="M1586" s="1"/>
      <c r="N1586" s="1">
        <v>11</v>
      </c>
      <c r="O1586" s="1">
        <v>8.1999999999999993</v>
      </c>
      <c r="P1586" s="1">
        <v>10.199999999999999</v>
      </c>
      <c r="Q1586" s="1">
        <v>8.1</v>
      </c>
      <c r="R1586" s="1">
        <v>7.3</v>
      </c>
      <c r="S1586" s="1">
        <v>9.1</v>
      </c>
      <c r="T1586" s="1">
        <v>6.4</v>
      </c>
      <c r="U1586" s="1">
        <v>6.3</v>
      </c>
      <c r="V1586" s="1">
        <v>7.2</v>
      </c>
      <c r="W1586" s="1">
        <v>8.1</v>
      </c>
      <c r="X1586" s="1">
        <v>6.5</v>
      </c>
      <c r="Y1586" s="1">
        <v>13.1</v>
      </c>
    </row>
    <row r="1587" spans="1:25" x14ac:dyDescent="0.25">
      <c r="A1587" s="1" t="s">
        <v>197</v>
      </c>
      <c r="B1587" s="1" t="s">
        <v>6</v>
      </c>
      <c r="C1587" s="1"/>
      <c r="D1587" s="1" t="s">
        <v>7</v>
      </c>
      <c r="E1587" s="1"/>
      <c r="F1587" s="1"/>
      <c r="G1587" s="1"/>
      <c r="H1587" s="1"/>
      <c r="I1587" s="1"/>
      <c r="J1587" s="1"/>
      <c r="K1587" s="1"/>
      <c r="L1587" s="1"/>
      <c r="M1587" s="1"/>
      <c r="N1587" s="1">
        <v>118.23966065747614</v>
      </c>
      <c r="O1587" s="1">
        <v>115.56951638618246</v>
      </c>
      <c r="P1587" s="1">
        <v>107.72357962595636</v>
      </c>
      <c r="Q1587" s="1">
        <v>105.05448224664578</v>
      </c>
      <c r="R1587" s="1">
        <v>103.13208496366686</v>
      </c>
      <c r="S1587" s="1">
        <v>106.70992835209827</v>
      </c>
      <c r="T1587" s="1">
        <v>109.91839873584409</v>
      </c>
      <c r="U1587" s="1">
        <v>107.68687675819341</v>
      </c>
      <c r="V1587" s="1">
        <v>105.80320328542095</v>
      </c>
      <c r="W1587" s="1">
        <v>95.0168759717737</v>
      </c>
      <c r="X1587" s="1">
        <v>95.310904323685165</v>
      </c>
      <c r="Y1587" s="1">
        <v>107.37653274016405</v>
      </c>
    </row>
    <row r="1588" spans="1:25" x14ac:dyDescent="0.25">
      <c r="A1588" s="1" t="s">
        <v>197</v>
      </c>
      <c r="B1588" s="1" t="s">
        <v>8</v>
      </c>
      <c r="C1588" s="1"/>
      <c r="D1588" s="1" t="s">
        <v>9</v>
      </c>
      <c r="E1588" s="1"/>
      <c r="F1588" s="1"/>
      <c r="G1588" s="1"/>
      <c r="H1588" s="1"/>
      <c r="I1588" s="1"/>
      <c r="J1588" s="1"/>
      <c r="K1588" s="1"/>
      <c r="L1588" s="1"/>
      <c r="M1588" s="1"/>
      <c r="N1588" s="1">
        <v>171.00798868858254</v>
      </c>
      <c r="O1588" s="1">
        <v>149.17490876882198</v>
      </c>
      <c r="P1588" s="1">
        <v>147.39648094361007</v>
      </c>
      <c r="Q1588" s="1">
        <v>161.80391642072104</v>
      </c>
      <c r="R1588" s="1">
        <v>146.34449413079932</v>
      </c>
      <c r="S1588" s="1">
        <v>152.62122142613441</v>
      </c>
      <c r="T1588" s="1">
        <v>150.5683065578088</v>
      </c>
      <c r="U1588" s="1">
        <v>154.54945895103808</v>
      </c>
      <c r="V1588" s="1">
        <v>161.30127994524298</v>
      </c>
      <c r="W1588" s="1">
        <v>164.0005843456866</v>
      </c>
      <c r="X1588" s="1">
        <v>173.22663616266516</v>
      </c>
      <c r="Y1588" s="1">
        <v>175.00858473515916</v>
      </c>
    </row>
    <row r="1589" spans="1:25" x14ac:dyDescent="0.25">
      <c r="A1589" s="1" t="s">
        <v>197</v>
      </c>
      <c r="B1589" s="1" t="s">
        <v>10</v>
      </c>
      <c r="C1589" s="1"/>
      <c r="D1589" s="1" t="s">
        <v>11</v>
      </c>
      <c r="E1589" s="1"/>
      <c r="F1589" s="1"/>
      <c r="G1589" s="1"/>
      <c r="H1589" s="1"/>
      <c r="I1589" s="1"/>
      <c r="J1589" s="1"/>
      <c r="K1589" s="1"/>
      <c r="L1589" s="1"/>
      <c r="M1589" s="1"/>
      <c r="N1589" s="1">
        <v>31.152350653941319</v>
      </c>
      <c r="O1589" s="1">
        <v>30.855574844995566</v>
      </c>
      <c r="P1589" s="1">
        <v>31.079939430433555</v>
      </c>
      <c r="Q1589" s="1">
        <v>31.741601332633213</v>
      </c>
      <c r="R1589" s="1">
        <v>31.023420905533822</v>
      </c>
      <c r="S1589" s="1">
        <v>31.56885022176732</v>
      </c>
      <c r="T1589" s="1">
        <v>30.413294706347113</v>
      </c>
      <c r="U1589" s="1">
        <v>31.863664290768515</v>
      </c>
      <c r="V1589" s="1">
        <v>31.395516769336069</v>
      </c>
      <c r="W1589" s="1">
        <v>28.582539682539679</v>
      </c>
      <c r="X1589" s="1">
        <v>29.16245951364969</v>
      </c>
      <c r="Y1589" s="1">
        <v>32.214882524676767</v>
      </c>
    </row>
    <row r="1590" spans="1:25" x14ac:dyDescent="0.25">
      <c r="A1590" s="1" t="s">
        <v>197</v>
      </c>
      <c r="B1590" s="1" t="s">
        <v>12</v>
      </c>
      <c r="C1590" s="1"/>
      <c r="D1590" s="1" t="s">
        <v>13</v>
      </c>
      <c r="E1590" s="1"/>
      <c r="F1590" s="1"/>
      <c r="G1590" s="1"/>
      <c r="H1590" s="1"/>
      <c r="I1590" s="1"/>
      <c r="J1590" s="1"/>
      <c r="K1590" s="1"/>
      <c r="L1590" s="1"/>
      <c r="M1590" s="1"/>
      <c r="N1590" s="1">
        <v>74.264705651234365</v>
      </c>
      <c r="O1590" s="1">
        <v>73.716228682885685</v>
      </c>
      <c r="P1590" s="1">
        <v>79.185973252533685</v>
      </c>
      <c r="Q1590" s="1">
        <v>80.326227608008423</v>
      </c>
      <c r="R1590" s="1">
        <v>74.517774232874231</v>
      </c>
      <c r="S1590" s="1">
        <v>67.736625583374149</v>
      </c>
      <c r="T1590" s="1">
        <v>69.664151404449754</v>
      </c>
      <c r="U1590" s="1">
        <v>70.205882352941174</v>
      </c>
      <c r="V1590" s="1">
        <v>66.956654010903435</v>
      </c>
      <c r="W1590" s="1">
        <v>63.110589694935044</v>
      </c>
      <c r="X1590" s="1">
        <v>68.347966375137972</v>
      </c>
      <c r="Y1590" s="1">
        <v>72.636895591870044</v>
      </c>
    </row>
    <row r="1591" spans="1:25" x14ac:dyDescent="0.25">
      <c r="A1591" s="1" t="s">
        <v>197</v>
      </c>
      <c r="B1591" s="1" t="s">
        <v>14</v>
      </c>
      <c r="C1591" s="1"/>
      <c r="D1591" s="1" t="s">
        <v>15</v>
      </c>
      <c r="E1591" s="1"/>
      <c r="F1591" s="1"/>
      <c r="G1591" s="1"/>
      <c r="H1591" s="1"/>
      <c r="I1591" s="1"/>
      <c r="J1591" s="1"/>
      <c r="K1591" s="1"/>
      <c r="L1591" s="1"/>
      <c r="M1591" s="1"/>
      <c r="N1591" s="1">
        <v>88.676188854691915</v>
      </c>
      <c r="O1591" s="1">
        <v>92.082948944358051</v>
      </c>
      <c r="P1591" s="1">
        <v>103.47078413958833</v>
      </c>
      <c r="Q1591" s="1">
        <v>108.73616965226553</v>
      </c>
      <c r="R1591" s="1">
        <v>105.57937125515524</v>
      </c>
      <c r="S1591" s="1">
        <v>104.21532759198617</v>
      </c>
      <c r="T1591" s="1">
        <v>108.84916123987438</v>
      </c>
      <c r="U1591" s="1">
        <v>110.90847486454308</v>
      </c>
      <c r="V1591" s="1">
        <v>105.65718457943925</v>
      </c>
      <c r="W1591" s="1">
        <v>102.32447817836811</v>
      </c>
      <c r="X1591" s="1">
        <v>109.85289971979282</v>
      </c>
      <c r="Y1591" s="1">
        <v>116.40179732680633</v>
      </c>
    </row>
    <row r="1592" spans="1:25" x14ac:dyDescent="0.25">
      <c r="A1592" s="1" t="s">
        <v>197</v>
      </c>
      <c r="B1592" s="1" t="s">
        <v>16</v>
      </c>
      <c r="C1592" s="1"/>
      <c r="D1592" s="1" t="s">
        <v>17</v>
      </c>
      <c r="E1592" s="1"/>
      <c r="F1592" s="1"/>
      <c r="G1592" s="1"/>
      <c r="H1592" s="1"/>
      <c r="I1592" s="1"/>
      <c r="J1592" s="1"/>
      <c r="K1592" s="1"/>
      <c r="L1592" s="1"/>
      <c r="M1592" s="1"/>
      <c r="N1592" s="1">
        <v>49.859105494073738</v>
      </c>
      <c r="O1592" s="1">
        <v>49.200822372756271</v>
      </c>
      <c r="P1592" s="1">
        <v>53.94324260787797</v>
      </c>
      <c r="Q1592" s="1">
        <v>55.537602739726026</v>
      </c>
      <c r="R1592" s="1">
        <v>56.402854511970538</v>
      </c>
      <c r="S1592" s="1">
        <v>53.148046824639664</v>
      </c>
      <c r="T1592" s="1">
        <v>56.186687355675829</v>
      </c>
      <c r="U1592" s="1">
        <v>57.585642782515727</v>
      </c>
      <c r="V1592" s="1">
        <v>54.986161409657321</v>
      </c>
      <c r="W1592" s="1">
        <v>50.264932126696827</v>
      </c>
      <c r="X1592" s="1">
        <v>54.199133905069196</v>
      </c>
      <c r="Y1592" s="1">
        <v>59.861307081323638</v>
      </c>
    </row>
    <row r="1593" spans="1:25" x14ac:dyDescent="0.25">
      <c r="A1593" s="1" t="s">
        <v>197</v>
      </c>
      <c r="B1593" s="1" t="s">
        <v>18</v>
      </c>
      <c r="C1593" s="1"/>
      <c r="D1593" s="1" t="s">
        <v>19</v>
      </c>
      <c r="E1593" s="1"/>
      <c r="F1593" s="1"/>
      <c r="G1593" s="1"/>
      <c r="H1593" s="1"/>
      <c r="I1593" s="1"/>
      <c r="J1593" s="1"/>
      <c r="K1593" s="1"/>
      <c r="L1593" s="1"/>
      <c r="M1593" s="1"/>
      <c r="N1593" s="1">
        <v>60.353023301543608</v>
      </c>
      <c r="O1593" s="1">
        <v>62.275513545317338</v>
      </c>
      <c r="P1593" s="1">
        <v>60.150522317188987</v>
      </c>
      <c r="Q1593" s="1">
        <v>57.384119322677634</v>
      </c>
      <c r="R1593" s="1">
        <v>68.152428490703116</v>
      </c>
      <c r="S1593" s="1">
        <v>68.570088858509905</v>
      </c>
      <c r="T1593" s="1">
        <v>57.53175122749591</v>
      </c>
      <c r="U1593" s="1">
        <v>56.370617626648162</v>
      </c>
      <c r="V1593" s="1">
        <v>58.346008869179599</v>
      </c>
      <c r="W1593" s="1">
        <v>63.884903552746295</v>
      </c>
      <c r="X1593" s="1">
        <v>68.070993643358989</v>
      </c>
      <c r="Y1593" s="1">
        <v>61.210241212956589</v>
      </c>
    </row>
    <row r="1594" spans="1:25" x14ac:dyDescent="0.25">
      <c r="A1594" s="1" t="s">
        <v>197</v>
      </c>
      <c r="B1594" s="1" t="s">
        <v>20</v>
      </c>
      <c r="C1594" s="1"/>
      <c r="D1594" s="1" t="s">
        <v>21</v>
      </c>
      <c r="E1594" s="1">
        <v>465.9</v>
      </c>
      <c r="F1594" s="1">
        <v>481.20000000000005</v>
      </c>
      <c r="G1594" s="1">
        <v>496.59999999999997</v>
      </c>
      <c r="H1594" s="1">
        <v>493.8</v>
      </c>
      <c r="I1594" s="1">
        <v>496.1</v>
      </c>
      <c r="J1594" s="1">
        <v>534.79999999999995</v>
      </c>
      <c r="K1594" s="1">
        <v>550.29999999999995</v>
      </c>
      <c r="L1594" s="1">
        <v>542.70000000000005</v>
      </c>
      <c r="M1594" s="1">
        <v>569.6</v>
      </c>
      <c r="N1594" s="1">
        <v>604.5530233015437</v>
      </c>
      <c r="O1594" s="1">
        <v>581.07551354531734</v>
      </c>
      <c r="P1594" s="1">
        <v>593.15052231718903</v>
      </c>
      <c r="Q1594" s="1">
        <v>608.68411932267759</v>
      </c>
      <c r="R1594" s="1">
        <v>592.45242849070314</v>
      </c>
      <c r="S1594" s="1">
        <v>593.67008885850987</v>
      </c>
      <c r="T1594" s="1">
        <v>589.53175122749587</v>
      </c>
      <c r="U1594" s="1">
        <v>595.47061762664805</v>
      </c>
      <c r="V1594" s="1">
        <v>591.6460088691797</v>
      </c>
      <c r="W1594" s="1">
        <v>575.2849035527463</v>
      </c>
      <c r="X1594" s="1">
        <v>604.670993643359</v>
      </c>
      <c r="Y1594" s="1">
        <v>637.8102412129565</v>
      </c>
    </row>
    <row r="1595" spans="1:25" x14ac:dyDescent="0.25">
      <c r="A1595" s="1" t="s">
        <v>198</v>
      </c>
      <c r="B1595" s="1" t="s">
        <v>4</v>
      </c>
      <c r="C1595" s="1"/>
      <c r="D1595" s="1" t="s">
        <v>5</v>
      </c>
      <c r="E1595" s="1"/>
      <c r="F1595" s="1"/>
      <c r="G1595" s="1"/>
      <c r="H1595" s="1"/>
      <c r="I1595" s="1"/>
      <c r="J1595" s="1"/>
      <c r="K1595" s="1"/>
      <c r="L1595" s="1"/>
      <c r="M1595" s="1"/>
      <c r="N1595" s="1">
        <v>43.5</v>
      </c>
      <c r="O1595" s="1">
        <v>48.7</v>
      </c>
      <c r="P1595" s="1">
        <v>38.6</v>
      </c>
      <c r="Q1595" s="1">
        <v>35.700000000000003</v>
      </c>
      <c r="R1595" s="1">
        <v>29</v>
      </c>
      <c r="S1595" s="1">
        <v>25.4</v>
      </c>
      <c r="T1595" s="1">
        <v>24.2</v>
      </c>
      <c r="U1595" s="1">
        <v>23</v>
      </c>
      <c r="V1595" s="1">
        <v>33.700000000000003</v>
      </c>
      <c r="W1595" s="1">
        <v>32.9</v>
      </c>
      <c r="X1595" s="1">
        <v>29.6</v>
      </c>
      <c r="Y1595" s="1">
        <v>30.7</v>
      </c>
    </row>
    <row r="1596" spans="1:25" x14ac:dyDescent="0.25">
      <c r="A1596" s="1" t="s">
        <v>198</v>
      </c>
      <c r="B1596" s="1" t="s">
        <v>6</v>
      </c>
      <c r="C1596" s="1"/>
      <c r="D1596" s="1" t="s">
        <v>7</v>
      </c>
      <c r="E1596" s="1"/>
      <c r="F1596" s="1"/>
      <c r="G1596" s="1"/>
      <c r="H1596" s="1"/>
      <c r="I1596" s="1"/>
      <c r="J1596" s="1"/>
      <c r="K1596" s="1"/>
      <c r="L1596" s="1"/>
      <c r="M1596" s="1"/>
      <c r="N1596" s="1">
        <v>66.214209968186637</v>
      </c>
      <c r="O1596" s="1">
        <v>62.169672276350745</v>
      </c>
      <c r="P1596" s="1">
        <v>66.077560923774442</v>
      </c>
      <c r="Q1596" s="1">
        <v>53.838237158014806</v>
      </c>
      <c r="R1596" s="1">
        <v>58.015445644530196</v>
      </c>
      <c r="S1596" s="1">
        <v>60.621429725798635</v>
      </c>
      <c r="T1596" s="1">
        <v>62.751702221051715</v>
      </c>
      <c r="U1596" s="1">
        <v>57.794456621162183</v>
      </c>
      <c r="V1596" s="1">
        <v>61.670143737166327</v>
      </c>
      <c r="W1596" s="1">
        <v>68.839349360124388</v>
      </c>
      <c r="X1596" s="1">
        <v>60.985039329597456</v>
      </c>
      <c r="Y1596" s="1">
        <v>60.908814124843595</v>
      </c>
    </row>
    <row r="1597" spans="1:25" x14ac:dyDescent="0.25">
      <c r="A1597" s="1" t="s">
        <v>198</v>
      </c>
      <c r="B1597" s="1" t="s">
        <v>8</v>
      </c>
      <c r="C1597" s="1"/>
      <c r="D1597" s="1" t="s">
        <v>9</v>
      </c>
      <c r="E1597" s="1"/>
      <c r="F1597" s="1"/>
      <c r="G1597" s="1"/>
      <c r="H1597" s="1"/>
      <c r="I1597" s="1"/>
      <c r="J1597" s="1"/>
      <c r="K1597" s="1"/>
      <c r="L1597" s="1"/>
      <c r="M1597" s="1"/>
      <c r="N1597" s="1">
        <v>74.340473665606225</v>
      </c>
      <c r="O1597" s="1">
        <v>61.731824623560684</v>
      </c>
      <c r="P1597" s="1">
        <v>79.958028124114477</v>
      </c>
      <c r="Q1597" s="1">
        <v>72.394852342066685</v>
      </c>
      <c r="R1597" s="1">
        <v>71.732782776465498</v>
      </c>
      <c r="S1597" s="1">
        <v>82.144448634380211</v>
      </c>
      <c r="T1597" s="1">
        <v>84.685544728294261</v>
      </c>
      <c r="U1597" s="1">
        <v>79.304637315982944</v>
      </c>
      <c r="V1597" s="1">
        <v>77.430164271047232</v>
      </c>
      <c r="W1597" s="1">
        <v>86.152714131939092</v>
      </c>
      <c r="X1597" s="1">
        <v>79.555251658012438</v>
      </c>
      <c r="Y1597" s="1">
        <v>74.317450994021968</v>
      </c>
    </row>
    <row r="1598" spans="1:25" x14ac:dyDescent="0.25">
      <c r="A1598" s="1" t="s">
        <v>198</v>
      </c>
      <c r="B1598" s="1" t="s">
        <v>10</v>
      </c>
      <c r="C1598" s="1"/>
      <c r="D1598" s="1" t="s">
        <v>11</v>
      </c>
      <c r="E1598" s="1"/>
      <c r="F1598" s="1"/>
      <c r="G1598" s="1"/>
      <c r="H1598" s="1"/>
      <c r="I1598" s="1"/>
      <c r="J1598" s="1"/>
      <c r="K1598" s="1"/>
      <c r="L1598" s="1"/>
      <c r="M1598" s="1"/>
      <c r="N1598" s="1">
        <v>17.445316366207138</v>
      </c>
      <c r="O1598" s="1">
        <v>16.598503100088571</v>
      </c>
      <c r="P1598" s="1">
        <v>19.064410952111082</v>
      </c>
      <c r="Q1598" s="1">
        <v>16.26691049991852</v>
      </c>
      <c r="R1598" s="1">
        <v>17.451771579004312</v>
      </c>
      <c r="S1598" s="1">
        <v>17.934121639821154</v>
      </c>
      <c r="T1598" s="1">
        <v>17.362753050654025</v>
      </c>
      <c r="U1598" s="1">
        <v>17.100906062854875</v>
      </c>
      <c r="V1598" s="1">
        <v>18.29969199178645</v>
      </c>
      <c r="W1598" s="1">
        <v>20.707936507936505</v>
      </c>
      <c r="X1598" s="1">
        <v>18.659709012390113</v>
      </c>
      <c r="Y1598" s="1">
        <v>18.273734881134434</v>
      </c>
    </row>
    <row r="1599" spans="1:25" x14ac:dyDescent="0.25">
      <c r="A1599" s="1" t="s">
        <v>198</v>
      </c>
      <c r="B1599" s="1" t="s">
        <v>12</v>
      </c>
      <c r="C1599" s="1"/>
      <c r="D1599" s="1" t="s">
        <v>13</v>
      </c>
      <c r="E1599" s="1"/>
      <c r="F1599" s="1"/>
      <c r="G1599" s="1"/>
      <c r="H1599" s="1"/>
      <c r="I1599" s="1"/>
      <c r="J1599" s="1"/>
      <c r="K1599" s="1"/>
      <c r="L1599" s="1"/>
      <c r="M1599" s="1"/>
      <c r="N1599" s="1">
        <v>57.094482352170772</v>
      </c>
      <c r="O1599" s="1">
        <v>58.904409710324472</v>
      </c>
      <c r="P1599" s="1">
        <v>57.431584996343112</v>
      </c>
      <c r="Q1599" s="1">
        <v>53.069167544783973</v>
      </c>
      <c r="R1599" s="1">
        <v>49.878070448473537</v>
      </c>
      <c r="S1599" s="1">
        <v>45.709433256839333</v>
      </c>
      <c r="T1599" s="1">
        <v>47.402492455435137</v>
      </c>
      <c r="U1599" s="1">
        <v>51.235294117647058</v>
      </c>
      <c r="V1599" s="1">
        <v>45.657612928348911</v>
      </c>
      <c r="W1599" s="1">
        <v>44.970318201722378</v>
      </c>
      <c r="X1599" s="1">
        <v>45.790784701415582</v>
      </c>
      <c r="Y1599" s="1">
        <v>43.862295731048881</v>
      </c>
    </row>
    <row r="1600" spans="1:25" x14ac:dyDescent="0.25">
      <c r="A1600" s="1" t="s">
        <v>198</v>
      </c>
      <c r="B1600" s="1" t="s">
        <v>14</v>
      </c>
      <c r="C1600" s="1"/>
      <c r="D1600" s="1" t="s">
        <v>15</v>
      </c>
      <c r="E1600" s="1"/>
      <c r="F1600" s="1"/>
      <c r="G1600" s="1"/>
      <c r="H1600" s="1"/>
      <c r="I1600" s="1"/>
      <c r="J1600" s="1"/>
      <c r="K1600" s="1"/>
      <c r="L1600" s="1"/>
      <c r="M1600" s="1"/>
      <c r="N1600" s="1">
        <v>68.173987296182304</v>
      </c>
      <c r="O1600" s="1">
        <v>73.580700598328903</v>
      </c>
      <c r="P1600" s="1">
        <v>75.044744540800323</v>
      </c>
      <c r="Q1600" s="1">
        <v>71.83877766069547</v>
      </c>
      <c r="R1600" s="1">
        <v>70.668982958524637</v>
      </c>
      <c r="S1600" s="1">
        <v>70.325669752211027</v>
      </c>
      <c r="T1600" s="1">
        <v>74.065662761005271</v>
      </c>
      <c r="U1600" s="1">
        <v>80.939490244672825</v>
      </c>
      <c r="V1600" s="1">
        <v>72.04742990654205</v>
      </c>
      <c r="W1600" s="1">
        <v>72.912713472485763</v>
      </c>
      <c r="X1600" s="1">
        <v>73.597661301083207</v>
      </c>
      <c r="Y1600" s="1">
        <v>70.290036714419415</v>
      </c>
    </row>
    <row r="1601" spans="1:25" x14ac:dyDescent="0.25">
      <c r="A1601" s="1" t="s">
        <v>198</v>
      </c>
      <c r="B1601" s="1" t="s">
        <v>16</v>
      </c>
      <c r="C1601" s="1"/>
      <c r="D1601" s="1" t="s">
        <v>17</v>
      </c>
      <c r="E1601" s="1"/>
      <c r="F1601" s="1"/>
      <c r="G1601" s="1"/>
      <c r="H1601" s="1"/>
      <c r="I1601" s="1"/>
      <c r="J1601" s="1"/>
      <c r="K1601" s="1"/>
      <c r="L1601" s="1"/>
      <c r="M1601" s="1"/>
      <c r="N1601" s="1">
        <v>38.331530351646911</v>
      </c>
      <c r="O1601" s="1">
        <v>39.314889691346643</v>
      </c>
      <c r="P1601" s="1">
        <v>39.123670462856545</v>
      </c>
      <c r="Q1601" s="1">
        <v>36.692054794520544</v>
      </c>
      <c r="R1601" s="1">
        <v>37.752946593001852</v>
      </c>
      <c r="S1601" s="1">
        <v>35.864896990949646</v>
      </c>
      <c r="T1601" s="1">
        <v>38.231844783559566</v>
      </c>
      <c r="U1601" s="1">
        <v>42.025215637680098</v>
      </c>
      <c r="V1601" s="1">
        <v>37.494957165109028</v>
      </c>
      <c r="W1601" s="1">
        <v>35.816968325791848</v>
      </c>
      <c r="X1601" s="1">
        <v>36.311553997501171</v>
      </c>
      <c r="Y1601" s="1">
        <v>36.147667554531715</v>
      </c>
    </row>
    <row r="1602" spans="1:25" x14ac:dyDescent="0.25">
      <c r="A1602" s="1" t="s">
        <v>198</v>
      </c>
      <c r="B1602" s="1" t="s">
        <v>18</v>
      </c>
      <c r="C1602" s="1"/>
      <c r="D1602" s="1" t="s">
        <v>19</v>
      </c>
      <c r="E1602" s="1"/>
      <c r="F1602" s="1"/>
      <c r="G1602" s="1"/>
      <c r="H1602" s="1"/>
      <c r="I1602" s="1"/>
      <c r="J1602" s="1"/>
      <c r="K1602" s="1"/>
      <c r="L1602" s="1"/>
      <c r="M1602" s="1"/>
      <c r="N1602" s="1">
        <v>35.519553141284042</v>
      </c>
      <c r="O1602" s="1">
        <v>36.298168376352614</v>
      </c>
      <c r="P1602" s="1">
        <v>40.051841299989448</v>
      </c>
      <c r="Q1602" s="1">
        <v>41.874719101123596</v>
      </c>
      <c r="R1602" s="1">
        <v>38.863759653418725</v>
      </c>
      <c r="S1602" s="1">
        <v>37.800533151059469</v>
      </c>
      <c r="T1602" s="1">
        <v>34.363829787234046</v>
      </c>
      <c r="U1602" s="1">
        <v>26.26924913254684</v>
      </c>
      <c r="V1602" s="1">
        <v>26.858869179600887</v>
      </c>
      <c r="W1602" s="1">
        <v>27.166164450741064</v>
      </c>
      <c r="X1602" s="1">
        <v>26.959484777517567</v>
      </c>
      <c r="Y1602" s="1">
        <v>32.363625086147486</v>
      </c>
    </row>
    <row r="1603" spans="1:25" x14ac:dyDescent="0.25">
      <c r="A1603" s="1" t="s">
        <v>198</v>
      </c>
      <c r="B1603" s="1" t="s">
        <v>20</v>
      </c>
      <c r="C1603" s="1"/>
      <c r="D1603" s="1" t="s">
        <v>21</v>
      </c>
      <c r="E1603" s="1">
        <v>338.29999999999995</v>
      </c>
      <c r="F1603" s="1">
        <v>344.6</v>
      </c>
      <c r="G1603" s="1">
        <v>343.9</v>
      </c>
      <c r="H1603" s="1">
        <v>377.4</v>
      </c>
      <c r="I1603" s="1">
        <v>365</v>
      </c>
      <c r="J1603" s="1">
        <v>410.8</v>
      </c>
      <c r="K1603" s="1">
        <v>408.1</v>
      </c>
      <c r="L1603" s="1">
        <v>420.3</v>
      </c>
      <c r="M1603" s="1">
        <v>430.3</v>
      </c>
      <c r="N1603" s="1">
        <v>400.61955314128403</v>
      </c>
      <c r="O1603" s="1">
        <v>397.29816837635263</v>
      </c>
      <c r="P1603" s="1">
        <v>415.35184129998942</v>
      </c>
      <c r="Q1603" s="1">
        <v>381.67471910112357</v>
      </c>
      <c r="R1603" s="1">
        <v>373.36375965341881</v>
      </c>
      <c r="S1603" s="1">
        <v>375.80053315105948</v>
      </c>
      <c r="T1603" s="1">
        <v>383.06382978723406</v>
      </c>
      <c r="U1603" s="1">
        <v>377.66924913254684</v>
      </c>
      <c r="V1603" s="1">
        <v>373.15886917960091</v>
      </c>
      <c r="W1603" s="1">
        <v>389.46616445074096</v>
      </c>
      <c r="X1603" s="1">
        <v>371.45948477751756</v>
      </c>
      <c r="Y1603" s="1">
        <v>366.86362508614747</v>
      </c>
    </row>
    <row r="1604" spans="1:25" x14ac:dyDescent="0.25">
      <c r="A1604" s="1" t="s">
        <v>199</v>
      </c>
      <c r="B1604" s="1" t="s">
        <v>4</v>
      </c>
      <c r="C1604" s="1"/>
      <c r="D1604" s="1" t="s">
        <v>5</v>
      </c>
      <c r="E1604" s="1"/>
      <c r="F1604" s="1"/>
      <c r="G1604" s="1"/>
      <c r="H1604" s="1"/>
      <c r="I1604" s="1"/>
      <c r="J1604" s="1"/>
      <c r="K1604" s="1"/>
      <c r="L1604" s="1"/>
      <c r="M1604" s="1"/>
      <c r="N1604" s="1">
        <v>16.5</v>
      </c>
      <c r="O1604" s="1">
        <v>10.4</v>
      </c>
      <c r="P1604" s="1">
        <v>19.3</v>
      </c>
      <c r="Q1604" s="1">
        <v>15.8</v>
      </c>
      <c r="R1604" s="1">
        <v>17.600000000000001</v>
      </c>
      <c r="S1604" s="1">
        <v>25.2</v>
      </c>
      <c r="T1604" s="1">
        <v>17.8</v>
      </c>
      <c r="U1604" s="1">
        <v>11.4</v>
      </c>
      <c r="V1604" s="1">
        <v>20.8</v>
      </c>
      <c r="W1604" s="1">
        <v>16.7</v>
      </c>
      <c r="X1604" s="1">
        <v>14.5</v>
      </c>
      <c r="Y1604" s="1">
        <v>11.3</v>
      </c>
    </row>
    <row r="1605" spans="1:25" x14ac:dyDescent="0.25">
      <c r="A1605" s="1" t="s">
        <v>199</v>
      </c>
      <c r="B1605" s="1" t="s">
        <v>6</v>
      </c>
      <c r="C1605" s="1"/>
      <c r="D1605" s="1" t="s">
        <v>7</v>
      </c>
      <c r="E1605" s="1"/>
      <c r="F1605" s="1"/>
      <c r="G1605" s="1"/>
      <c r="H1605" s="1"/>
      <c r="I1605" s="1"/>
      <c r="J1605" s="1"/>
      <c r="K1605" s="1"/>
      <c r="L1605" s="1"/>
      <c r="M1605" s="1"/>
      <c r="N1605" s="1">
        <v>109.37168610816542</v>
      </c>
      <c r="O1605" s="1">
        <v>123.07793091231177</v>
      </c>
      <c r="P1605" s="1">
        <v>135.23124822896003</v>
      </c>
      <c r="Q1605" s="1">
        <v>117.93137663184194</v>
      </c>
      <c r="R1605" s="1">
        <v>112.35385600173102</v>
      </c>
      <c r="S1605" s="1">
        <v>106.30462748478155</v>
      </c>
      <c r="T1605" s="1">
        <v>115.56428759547012</v>
      </c>
      <c r="U1605" s="1">
        <v>116.05034602971887</v>
      </c>
      <c r="V1605" s="1">
        <v>113.93297741273101</v>
      </c>
      <c r="W1605" s="1">
        <v>117.65376151178089</v>
      </c>
      <c r="X1605" s="1">
        <v>123.71250835432626</v>
      </c>
      <c r="Y1605" s="1">
        <v>126.59250660364243</v>
      </c>
    </row>
    <row r="1606" spans="1:25" x14ac:dyDescent="0.25">
      <c r="A1606" s="1" t="s">
        <v>199</v>
      </c>
      <c r="B1606" s="1" t="s">
        <v>8</v>
      </c>
      <c r="C1606" s="1"/>
      <c r="D1606" s="1" t="s">
        <v>9</v>
      </c>
      <c r="E1606" s="1"/>
      <c r="F1606" s="1"/>
      <c r="G1606" s="1"/>
      <c r="H1606" s="1"/>
      <c r="I1606" s="1"/>
      <c r="J1606" s="1"/>
      <c r="K1606" s="1"/>
      <c r="L1606" s="1"/>
      <c r="M1606" s="1"/>
      <c r="N1606" s="1">
        <v>152.81238953693887</v>
      </c>
      <c r="O1606" s="1">
        <v>150.66184410983175</v>
      </c>
      <c r="P1606" s="1">
        <v>154.75241924057809</v>
      </c>
      <c r="Q1606" s="1">
        <v>171.53634322547941</v>
      </c>
      <c r="R1606" s="1">
        <v>155.04869903892964</v>
      </c>
      <c r="S1606" s="1">
        <v>161.74642568550343</v>
      </c>
      <c r="T1606" s="1">
        <v>184.76025809849881</v>
      </c>
      <c r="U1606" s="1">
        <v>173.41130766442882</v>
      </c>
      <c r="V1606" s="1">
        <v>170.25911704312114</v>
      </c>
      <c r="W1606" s="1">
        <v>171.05417499615561</v>
      </c>
      <c r="X1606" s="1">
        <v>166.23493907768238</v>
      </c>
      <c r="Y1606" s="1">
        <v>183.82747462811068</v>
      </c>
    </row>
    <row r="1607" spans="1:25" x14ac:dyDescent="0.25">
      <c r="A1607" s="1" t="s">
        <v>199</v>
      </c>
      <c r="B1607" s="1" t="s">
        <v>10</v>
      </c>
      <c r="C1607" s="1"/>
      <c r="D1607" s="1" t="s">
        <v>11</v>
      </c>
      <c r="E1607" s="1"/>
      <c r="F1607" s="1"/>
      <c r="G1607" s="1"/>
      <c r="H1607" s="1"/>
      <c r="I1607" s="1"/>
      <c r="J1607" s="1"/>
      <c r="K1607" s="1"/>
      <c r="L1607" s="1"/>
      <c r="M1607" s="1"/>
      <c r="N1607" s="1">
        <v>28.815924354895721</v>
      </c>
      <c r="O1607" s="1">
        <v>32.860224977856504</v>
      </c>
      <c r="P1607" s="1">
        <v>39.016332530461895</v>
      </c>
      <c r="Q1607" s="1">
        <v>35.63228014267866</v>
      </c>
      <c r="R1607" s="1">
        <v>33.797444959339337</v>
      </c>
      <c r="S1607" s="1">
        <v>31.448946829715027</v>
      </c>
      <c r="T1607" s="1">
        <v>31.975454306031072</v>
      </c>
      <c r="U1607" s="1">
        <v>34.338346305852305</v>
      </c>
      <c r="V1607" s="1">
        <v>33.807905544147843</v>
      </c>
      <c r="W1607" s="1">
        <v>35.392063492063485</v>
      </c>
      <c r="X1607" s="1">
        <v>37.852552567991367</v>
      </c>
      <c r="Y1607" s="1">
        <v>37.980018768246907</v>
      </c>
    </row>
    <row r="1608" spans="1:25" x14ac:dyDescent="0.25">
      <c r="A1608" s="1" t="s">
        <v>199</v>
      </c>
      <c r="B1608" s="1" t="s">
        <v>12</v>
      </c>
      <c r="C1608" s="1"/>
      <c r="D1608" s="1" t="s">
        <v>13</v>
      </c>
      <c r="E1608" s="1"/>
      <c r="F1608" s="1"/>
      <c r="G1608" s="1"/>
      <c r="H1608" s="1"/>
      <c r="I1608" s="1"/>
      <c r="J1608" s="1"/>
      <c r="K1608" s="1"/>
      <c r="L1608" s="1"/>
      <c r="M1608" s="1"/>
      <c r="N1608" s="1">
        <v>101.27639840220023</v>
      </c>
      <c r="O1608" s="1">
        <v>98.36830701916233</v>
      </c>
      <c r="P1608" s="1">
        <v>97.660469125483232</v>
      </c>
      <c r="Q1608" s="1">
        <v>95.728108535300308</v>
      </c>
      <c r="R1608" s="1">
        <v>99.062952299431956</v>
      </c>
      <c r="S1608" s="1">
        <v>87.206015522264906</v>
      </c>
      <c r="T1608" s="1">
        <v>78.657861619851673</v>
      </c>
      <c r="U1608" s="1">
        <v>88.882352941176464</v>
      </c>
      <c r="V1608" s="1">
        <v>90.638598860981318</v>
      </c>
      <c r="W1608" s="1">
        <v>85.551861042183617</v>
      </c>
      <c r="X1608" s="1">
        <v>81.49406834144034</v>
      </c>
      <c r="Y1608" s="1">
        <v>76.34315744006912</v>
      </c>
    </row>
    <row r="1609" spans="1:25" x14ac:dyDescent="0.25">
      <c r="A1609" s="1" t="s">
        <v>199</v>
      </c>
      <c r="B1609" s="1" t="s">
        <v>14</v>
      </c>
      <c r="C1609" s="1"/>
      <c r="D1609" s="1" t="s">
        <v>15</v>
      </c>
      <c r="E1609" s="1"/>
      <c r="F1609" s="1"/>
      <c r="G1609" s="1"/>
      <c r="H1609" s="1"/>
      <c r="I1609" s="1"/>
      <c r="J1609" s="1"/>
      <c r="K1609" s="1"/>
      <c r="L1609" s="1"/>
      <c r="M1609" s="1"/>
      <c r="N1609" s="1">
        <v>120.92965228210333</v>
      </c>
      <c r="O1609" s="1">
        <v>122.87720024249452</v>
      </c>
      <c r="P1609" s="1">
        <v>127.61105161425138</v>
      </c>
      <c r="Q1609" s="1">
        <v>129.58541886195997</v>
      </c>
      <c r="R1609" s="1">
        <v>140.35583223095477</v>
      </c>
      <c r="S1609" s="1">
        <v>134.16971095583116</v>
      </c>
      <c r="T1609" s="1">
        <v>122.90169462533751</v>
      </c>
      <c r="U1609" s="1">
        <v>140.41282406395024</v>
      </c>
      <c r="V1609" s="1">
        <v>143.02714661214955</v>
      </c>
      <c r="W1609" s="1">
        <v>138.70967741935482</v>
      </c>
      <c r="X1609" s="1">
        <v>130.98209342665487</v>
      </c>
      <c r="Y1609" s="1">
        <v>122.34114174645455</v>
      </c>
    </row>
    <row r="1610" spans="1:25" x14ac:dyDescent="0.25">
      <c r="A1610" s="1" t="s">
        <v>199</v>
      </c>
      <c r="B1610" s="1" t="s">
        <v>16</v>
      </c>
      <c r="C1610" s="1"/>
      <c r="D1610" s="1" t="s">
        <v>17</v>
      </c>
      <c r="E1610" s="1"/>
      <c r="F1610" s="1"/>
      <c r="G1610" s="1"/>
      <c r="H1610" s="1"/>
      <c r="I1610" s="1"/>
      <c r="J1610" s="1"/>
      <c r="K1610" s="1"/>
      <c r="L1610" s="1"/>
      <c r="M1610" s="1"/>
      <c r="N1610" s="1">
        <v>67.993949315696412</v>
      </c>
      <c r="O1610" s="1">
        <v>65.654492738343123</v>
      </c>
      <c r="P1610" s="1">
        <v>66.528479260265385</v>
      </c>
      <c r="Q1610" s="1">
        <v>66.186472602739727</v>
      </c>
      <c r="R1610" s="1">
        <v>74.981215469613261</v>
      </c>
      <c r="S1610" s="1">
        <v>68.424273521903928</v>
      </c>
      <c r="T1610" s="1">
        <v>63.440443754810801</v>
      </c>
      <c r="U1610" s="1">
        <v>72.904822994873285</v>
      </c>
      <c r="V1610" s="1">
        <v>74.434254526869168</v>
      </c>
      <c r="W1610" s="1">
        <v>68.138461538461527</v>
      </c>
      <c r="X1610" s="1">
        <v>64.623838231904799</v>
      </c>
      <c r="Y1610" s="1">
        <v>62.915700813476356</v>
      </c>
    </row>
    <row r="1611" spans="1:25" x14ac:dyDescent="0.25">
      <c r="A1611" s="1" t="s">
        <v>199</v>
      </c>
      <c r="B1611" s="1" t="s">
        <v>18</v>
      </c>
      <c r="C1611" s="1"/>
      <c r="D1611" s="1" t="s">
        <v>19</v>
      </c>
      <c r="E1611" s="1"/>
      <c r="F1611" s="1"/>
      <c r="G1611" s="1"/>
      <c r="H1611" s="1"/>
      <c r="I1611" s="1"/>
      <c r="J1611" s="1"/>
      <c r="K1611" s="1"/>
      <c r="L1611" s="1"/>
      <c r="M1611" s="1"/>
      <c r="N1611" s="1">
        <v>77.22025857831089</v>
      </c>
      <c r="O1611" s="1">
        <v>72.566603566038225</v>
      </c>
      <c r="P1611" s="1">
        <v>66.815025852062888</v>
      </c>
      <c r="Q1611" s="1">
        <v>72.093915176451972</v>
      </c>
      <c r="R1611" s="1">
        <v>67.771891397357592</v>
      </c>
      <c r="S1611" s="1">
        <v>63.799658236500342</v>
      </c>
      <c r="T1611" s="1">
        <v>61.893126022913265</v>
      </c>
      <c r="U1611" s="1">
        <v>59.621027064538509</v>
      </c>
      <c r="V1611" s="1">
        <v>57.820620842572069</v>
      </c>
      <c r="W1611" s="1">
        <v>59.367039014821273</v>
      </c>
      <c r="X1611" s="1">
        <v>58.586751421880223</v>
      </c>
      <c r="Y1611" s="1">
        <v>64.483707787732598</v>
      </c>
    </row>
    <row r="1612" spans="1:25" x14ac:dyDescent="0.25">
      <c r="A1612" s="1" t="s">
        <v>199</v>
      </c>
      <c r="B1612" s="1" t="s">
        <v>20</v>
      </c>
      <c r="C1612" s="1"/>
      <c r="D1612" s="1" t="s">
        <v>21</v>
      </c>
      <c r="E1612" s="1">
        <v>583.30000000000007</v>
      </c>
      <c r="F1612" s="1">
        <v>620.6</v>
      </c>
      <c r="G1612" s="1">
        <v>679.1</v>
      </c>
      <c r="H1612" s="1">
        <v>722.30000000000007</v>
      </c>
      <c r="I1612" s="1">
        <v>591.6</v>
      </c>
      <c r="J1612" s="1">
        <v>566.70000000000005</v>
      </c>
      <c r="K1612" s="1">
        <v>666.5</v>
      </c>
      <c r="L1612" s="1">
        <v>641.9</v>
      </c>
      <c r="M1612" s="1">
        <v>653.29999999999995</v>
      </c>
      <c r="N1612" s="1">
        <v>674.92025857831095</v>
      </c>
      <c r="O1612" s="1">
        <v>676.4666035660382</v>
      </c>
      <c r="P1612" s="1">
        <v>706.91502585206308</v>
      </c>
      <c r="Q1612" s="1">
        <v>704.49391517645211</v>
      </c>
      <c r="R1612" s="1">
        <v>700.97189139735769</v>
      </c>
      <c r="S1612" s="1">
        <v>678.29965823650048</v>
      </c>
      <c r="T1612" s="1">
        <v>676.9931260229132</v>
      </c>
      <c r="U1612" s="1">
        <v>697.02102706453843</v>
      </c>
      <c r="V1612" s="1">
        <v>704.72062084257209</v>
      </c>
      <c r="W1612" s="1">
        <v>692.56703901482138</v>
      </c>
      <c r="X1612" s="1">
        <v>677.98675142188017</v>
      </c>
      <c r="Y1612" s="1">
        <v>685.78370778773262</v>
      </c>
    </row>
    <row r="1613" spans="1:25" x14ac:dyDescent="0.25">
      <c r="A1613" s="1" t="s">
        <v>200</v>
      </c>
      <c r="B1613" s="1" t="s">
        <v>4</v>
      </c>
      <c r="C1613" s="1"/>
      <c r="D1613" s="1" t="s">
        <v>5</v>
      </c>
      <c r="E1613" s="1"/>
      <c r="F1613" s="1"/>
      <c r="G1613" s="1"/>
      <c r="H1613" s="1"/>
      <c r="I1613" s="1"/>
      <c r="J1613" s="1"/>
      <c r="K1613" s="1"/>
      <c r="L1613" s="1"/>
      <c r="M1613" s="1"/>
      <c r="N1613" s="1">
        <v>65</v>
      </c>
      <c r="O1613" s="1">
        <v>67.8</v>
      </c>
      <c r="P1613" s="1">
        <v>63.2</v>
      </c>
      <c r="Q1613" s="1">
        <v>56.6</v>
      </c>
      <c r="R1613" s="1">
        <v>60.3</v>
      </c>
      <c r="S1613" s="1">
        <v>71.5</v>
      </c>
      <c r="T1613" s="1">
        <v>59.7</v>
      </c>
      <c r="U1613" s="1">
        <v>54.3</v>
      </c>
      <c r="V1613" s="1">
        <v>59</v>
      </c>
      <c r="W1613" s="1">
        <v>47.3</v>
      </c>
      <c r="X1613" s="1">
        <v>52.5</v>
      </c>
      <c r="Y1613" s="1">
        <v>46.5</v>
      </c>
    </row>
    <row r="1614" spans="1:25" x14ac:dyDescent="0.25">
      <c r="A1614" s="1" t="s">
        <v>200</v>
      </c>
      <c r="B1614" s="1" t="s">
        <v>6</v>
      </c>
      <c r="C1614" s="1"/>
      <c r="D1614" s="1" t="s">
        <v>7</v>
      </c>
      <c r="E1614" s="1"/>
      <c r="F1614" s="1"/>
      <c r="G1614" s="1"/>
      <c r="H1614" s="1"/>
      <c r="I1614" s="1"/>
      <c r="J1614" s="1"/>
      <c r="K1614" s="1"/>
      <c r="L1614" s="1"/>
      <c r="M1614" s="1"/>
      <c r="N1614" s="1">
        <v>176.76829268292681</v>
      </c>
      <c r="O1614" s="1">
        <v>189.87278653675818</v>
      </c>
      <c r="P1614" s="1">
        <v>178.94773661093794</v>
      </c>
      <c r="Q1614" s="1">
        <v>161.98084339749042</v>
      </c>
      <c r="R1614" s="1">
        <v>182.39262337943347</v>
      </c>
      <c r="S1614" s="1">
        <v>184.52769487690566</v>
      </c>
      <c r="T1614" s="1">
        <v>186.13789834079537</v>
      </c>
      <c r="U1614" s="1">
        <v>182.9581002019226</v>
      </c>
      <c r="V1614" s="1">
        <v>188.90110882956881</v>
      </c>
      <c r="W1614" s="1">
        <v>177.6124865446717</v>
      </c>
      <c r="X1614" s="1">
        <v>181.27076928349874</v>
      </c>
      <c r="Y1614" s="1">
        <v>189.30645766717643</v>
      </c>
    </row>
    <row r="1615" spans="1:25" x14ac:dyDescent="0.25">
      <c r="A1615" s="1" t="s">
        <v>200</v>
      </c>
      <c r="B1615" s="1" t="s">
        <v>8</v>
      </c>
      <c r="C1615" s="1"/>
      <c r="D1615" s="1" t="s">
        <v>9</v>
      </c>
      <c r="E1615" s="1"/>
      <c r="F1615" s="1"/>
      <c r="G1615" s="1"/>
      <c r="H1615" s="1"/>
      <c r="I1615" s="1"/>
      <c r="J1615" s="1"/>
      <c r="K1615" s="1"/>
      <c r="L1615" s="1"/>
      <c r="M1615" s="1"/>
      <c r="N1615" s="1">
        <v>248.05894308943093</v>
      </c>
      <c r="O1615" s="1">
        <v>262.13362090345441</v>
      </c>
      <c r="P1615" s="1">
        <v>263.92303945877018</v>
      </c>
      <c r="Q1615" s="1">
        <v>268.87758605080671</v>
      </c>
      <c r="R1615" s="1">
        <v>287.64139454371696</v>
      </c>
      <c r="S1615" s="1">
        <v>306.98200362728727</v>
      </c>
      <c r="T1615" s="1">
        <v>320.15965235712406</v>
      </c>
      <c r="U1615" s="1">
        <v>314.40609737155478</v>
      </c>
      <c r="V1615" s="1">
        <v>309.04531485284053</v>
      </c>
      <c r="W1615" s="1">
        <v>334.1589420267569</v>
      </c>
      <c r="X1615" s="1">
        <v>329.76546707110168</v>
      </c>
      <c r="Y1615" s="1">
        <v>332.79821527874321</v>
      </c>
    </row>
    <row r="1616" spans="1:25" x14ac:dyDescent="0.25">
      <c r="A1616" s="1" t="s">
        <v>200</v>
      </c>
      <c r="B1616" s="1" t="s">
        <v>10</v>
      </c>
      <c r="C1616" s="1"/>
      <c r="D1616" s="1" t="s">
        <v>11</v>
      </c>
      <c r="E1616" s="1"/>
      <c r="F1616" s="1"/>
      <c r="G1616" s="1"/>
      <c r="H1616" s="1"/>
      <c r="I1616" s="1"/>
      <c r="J1616" s="1"/>
      <c r="K1616" s="1"/>
      <c r="L1616" s="1"/>
      <c r="M1616" s="1"/>
      <c r="N1616" s="1">
        <v>46.572764227642274</v>
      </c>
      <c r="O1616" s="1">
        <v>50.693592559787412</v>
      </c>
      <c r="P1616" s="1">
        <v>51.629223930291879</v>
      </c>
      <c r="Q1616" s="1">
        <v>48.941570551702902</v>
      </c>
      <c r="R1616" s="1">
        <v>54.865982076849576</v>
      </c>
      <c r="S1616" s="1">
        <v>54.590301495807076</v>
      </c>
      <c r="T1616" s="1">
        <v>51.502449302080585</v>
      </c>
      <c r="U1616" s="1">
        <v>54.135802426522616</v>
      </c>
      <c r="V1616" s="1">
        <v>56.053576317590696</v>
      </c>
      <c r="W1616" s="1">
        <v>53.428571428571423</v>
      </c>
      <c r="X1616" s="1">
        <v>55.463763645399567</v>
      </c>
      <c r="Y1616" s="1">
        <v>56.795327054080353</v>
      </c>
    </row>
    <row r="1617" spans="1:25" x14ac:dyDescent="0.25">
      <c r="A1617" s="1" t="s">
        <v>200</v>
      </c>
      <c r="B1617" s="1" t="s">
        <v>12</v>
      </c>
      <c r="C1617" s="1"/>
      <c r="D1617" s="1" t="s">
        <v>13</v>
      </c>
      <c r="E1617" s="1"/>
      <c r="F1617" s="1"/>
      <c r="G1617" s="1"/>
      <c r="H1617" s="1"/>
      <c r="I1617" s="1"/>
      <c r="J1617" s="1"/>
      <c r="K1617" s="1"/>
      <c r="L1617" s="1"/>
      <c r="M1617" s="1"/>
      <c r="N1617" s="1">
        <v>144.09726016632831</v>
      </c>
      <c r="O1617" s="1">
        <v>139.64939508157832</v>
      </c>
      <c r="P1617" s="1">
        <v>143.47855762198307</v>
      </c>
      <c r="Q1617" s="1">
        <v>143.44438356164383</v>
      </c>
      <c r="R1617" s="1">
        <v>133.78539932041608</v>
      </c>
      <c r="S1617" s="1">
        <v>127.70956862542864</v>
      </c>
      <c r="T1617" s="1">
        <v>133.27313157476755</v>
      </c>
      <c r="U1617" s="1">
        <v>132.35294117647058</v>
      </c>
      <c r="V1617" s="1">
        <v>127.52947941004673</v>
      </c>
      <c r="W1617" s="1">
        <v>130.25885272223033</v>
      </c>
      <c r="X1617" s="1">
        <v>124.04979439343029</v>
      </c>
      <c r="Y1617" s="1">
        <v>127.03431358433518</v>
      </c>
    </row>
    <row r="1618" spans="1:25" x14ac:dyDescent="0.25">
      <c r="A1618" s="1" t="s">
        <v>200</v>
      </c>
      <c r="B1618" s="1" t="s">
        <v>14</v>
      </c>
      <c r="C1618" s="1"/>
      <c r="D1618" s="1" t="s">
        <v>15</v>
      </c>
      <c r="E1618" s="1"/>
      <c r="F1618" s="1"/>
      <c r="G1618" s="1"/>
      <c r="H1618" s="1"/>
      <c r="I1618" s="1"/>
      <c r="J1618" s="1"/>
      <c r="K1618" s="1"/>
      <c r="L1618" s="1"/>
      <c r="M1618" s="1"/>
      <c r="N1618" s="1">
        <v>172.06014275424008</v>
      </c>
      <c r="O1618" s="1">
        <v>174.44365165133505</v>
      </c>
      <c r="P1618" s="1">
        <v>187.48066424616027</v>
      </c>
      <c r="Q1618" s="1">
        <v>194.17808219178082</v>
      </c>
      <c r="R1618" s="1">
        <v>189.55180141623222</v>
      </c>
      <c r="S1618" s="1">
        <v>196.48593971585487</v>
      </c>
      <c r="T1618" s="1">
        <v>208.23721089349638</v>
      </c>
      <c r="U1618" s="1">
        <v>209.08593920839712</v>
      </c>
      <c r="V1618" s="1">
        <v>201.24072721962617</v>
      </c>
      <c r="W1618" s="1">
        <v>211.1954459203036</v>
      </c>
      <c r="X1618" s="1">
        <v>199.38017685804047</v>
      </c>
      <c r="Y1618" s="1">
        <v>203.57453747030453</v>
      </c>
    </row>
    <row r="1619" spans="1:25" x14ac:dyDescent="0.25">
      <c r="A1619" s="1" t="s">
        <v>200</v>
      </c>
      <c r="B1619" s="1" t="s">
        <v>16</v>
      </c>
      <c r="C1619" s="1"/>
      <c r="D1619" s="1" t="s">
        <v>17</v>
      </c>
      <c r="E1619" s="1"/>
      <c r="F1619" s="1"/>
      <c r="G1619" s="1"/>
      <c r="H1619" s="1"/>
      <c r="I1619" s="1"/>
      <c r="J1619" s="1"/>
      <c r="K1619" s="1"/>
      <c r="L1619" s="1"/>
      <c r="M1619" s="1"/>
      <c r="N1619" s="1">
        <v>96.742597079431604</v>
      </c>
      <c r="O1619" s="1">
        <v>93.206953267086647</v>
      </c>
      <c r="P1619" s="1">
        <v>97.740778131856658</v>
      </c>
      <c r="Q1619" s="1">
        <v>99.177534246575348</v>
      </c>
      <c r="R1619" s="1">
        <v>101.26279926335177</v>
      </c>
      <c r="S1619" s="1">
        <v>100.20449165871645</v>
      </c>
      <c r="T1619" s="1">
        <v>107.48965753173604</v>
      </c>
      <c r="U1619" s="1">
        <v>108.5611196151323</v>
      </c>
      <c r="V1619" s="1">
        <v>104.7297933703271</v>
      </c>
      <c r="W1619" s="1">
        <v>103.74570135746605</v>
      </c>
      <c r="X1619" s="1">
        <v>98.370028748529194</v>
      </c>
      <c r="Y1619" s="1">
        <v>104.69114894536031</v>
      </c>
    </row>
    <row r="1620" spans="1:25" x14ac:dyDescent="0.25">
      <c r="A1620" s="1" t="s">
        <v>200</v>
      </c>
      <c r="B1620" s="1" t="s">
        <v>18</v>
      </c>
      <c r="C1620" s="1"/>
      <c r="D1620" s="1" t="s">
        <v>19</v>
      </c>
      <c r="E1620" s="1"/>
      <c r="F1620" s="1"/>
      <c r="G1620" s="1"/>
      <c r="H1620" s="1"/>
      <c r="I1620" s="1"/>
      <c r="J1620" s="1"/>
      <c r="K1620" s="1"/>
      <c r="L1620" s="1"/>
      <c r="M1620" s="1"/>
      <c r="N1620" s="1">
        <v>117.7344164782224</v>
      </c>
      <c r="O1620" s="1">
        <v>110.40222557621959</v>
      </c>
      <c r="P1620" s="1">
        <v>116.88306426084205</v>
      </c>
      <c r="Q1620" s="1">
        <v>117.32443424592499</v>
      </c>
      <c r="R1620" s="1">
        <v>119.55631676667653</v>
      </c>
      <c r="S1620" s="1">
        <v>106.10326725905674</v>
      </c>
      <c r="T1620" s="1">
        <v>95.390998363338795</v>
      </c>
      <c r="U1620" s="1">
        <v>102.72512699514226</v>
      </c>
      <c r="V1620" s="1">
        <v>107.53769401330378</v>
      </c>
      <c r="W1620" s="1">
        <v>111.05336748038361</v>
      </c>
      <c r="X1620" s="1">
        <v>113.47882234861157</v>
      </c>
      <c r="Y1620" s="1">
        <v>97.604148862853208</v>
      </c>
    </row>
    <row r="1621" spans="1:25" x14ac:dyDescent="0.25">
      <c r="A1621" s="1" t="s">
        <v>200</v>
      </c>
      <c r="B1621" s="1" t="s">
        <v>20</v>
      </c>
      <c r="C1621" s="1"/>
      <c r="D1621" s="1" t="s">
        <v>21</v>
      </c>
      <c r="E1621" s="1">
        <v>868.6</v>
      </c>
      <c r="F1621" s="1">
        <v>903.3</v>
      </c>
      <c r="G1621" s="1">
        <v>837.69999999999993</v>
      </c>
      <c r="H1621" s="1">
        <v>847.6</v>
      </c>
      <c r="I1621" s="1">
        <v>990.7</v>
      </c>
      <c r="J1621" s="1">
        <v>1039.8</v>
      </c>
      <c r="K1621" s="1">
        <v>992.3</v>
      </c>
      <c r="L1621" s="1">
        <v>1006.4000000000001</v>
      </c>
      <c r="M1621" s="1">
        <v>1033.5999999999999</v>
      </c>
      <c r="N1621" s="1">
        <v>1067.0344164782223</v>
      </c>
      <c r="O1621" s="1">
        <v>1088.2022255762195</v>
      </c>
      <c r="P1621" s="1">
        <v>1103.2830642608421</v>
      </c>
      <c r="Q1621" s="1">
        <v>1090.524434245925</v>
      </c>
      <c r="R1621" s="1">
        <v>1129.3563167666766</v>
      </c>
      <c r="S1621" s="1">
        <v>1148.103267259057</v>
      </c>
      <c r="T1621" s="1">
        <v>1161.8909983633389</v>
      </c>
      <c r="U1621" s="1">
        <v>1158.5251269951423</v>
      </c>
      <c r="V1621" s="1">
        <v>1154.0376940133037</v>
      </c>
      <c r="W1621" s="1">
        <v>1168.7533674803838</v>
      </c>
      <c r="X1621" s="1">
        <v>1154.2788223486116</v>
      </c>
      <c r="Y1621" s="1">
        <v>1158.3041488628533</v>
      </c>
    </row>
    <row r="1622" spans="1:25" x14ac:dyDescent="0.25">
      <c r="A1622" s="1" t="s">
        <v>201</v>
      </c>
      <c r="B1622" s="1" t="s">
        <v>4</v>
      </c>
      <c r="C1622" s="1"/>
      <c r="D1622" s="1" t="s">
        <v>5</v>
      </c>
      <c r="E1622" s="1"/>
      <c r="F1622" s="1"/>
      <c r="G1622" s="1"/>
      <c r="H1622" s="1"/>
      <c r="I1622" s="1"/>
      <c r="J1622" s="1"/>
      <c r="K1622" s="1"/>
      <c r="L1622" s="1"/>
      <c r="M1622" s="1"/>
      <c r="N1622" s="1">
        <v>69.2</v>
      </c>
      <c r="O1622" s="1">
        <v>82.3</v>
      </c>
      <c r="P1622" s="1">
        <v>78</v>
      </c>
      <c r="Q1622" s="1">
        <v>72</v>
      </c>
      <c r="R1622" s="1">
        <v>76.900000000000006</v>
      </c>
      <c r="S1622" s="1">
        <v>73.099999999999994</v>
      </c>
      <c r="T1622" s="1">
        <v>69.400000000000006</v>
      </c>
      <c r="U1622" s="1">
        <v>69.7</v>
      </c>
      <c r="V1622" s="1">
        <v>60.7</v>
      </c>
      <c r="W1622" s="1">
        <v>62</v>
      </c>
      <c r="X1622" s="1">
        <v>58.9</v>
      </c>
      <c r="Y1622" s="1">
        <v>58.8</v>
      </c>
    </row>
    <row r="1623" spans="1:25" x14ac:dyDescent="0.25">
      <c r="A1623" s="1" t="s">
        <v>201</v>
      </c>
      <c r="B1623" s="1" t="s">
        <v>6</v>
      </c>
      <c r="C1623" s="1"/>
      <c r="D1623" s="1" t="s">
        <v>7</v>
      </c>
      <c r="E1623" s="1"/>
      <c r="F1623" s="1"/>
      <c r="G1623" s="1"/>
      <c r="H1623" s="1"/>
      <c r="I1623" s="1"/>
      <c r="J1623" s="1"/>
      <c r="K1623" s="1"/>
      <c r="L1623" s="1"/>
      <c r="M1623" s="1"/>
      <c r="N1623" s="1">
        <v>150.3417285259809</v>
      </c>
      <c r="O1623" s="1">
        <v>160.1394650132861</v>
      </c>
      <c r="P1623" s="1">
        <v>145.40612779824315</v>
      </c>
      <c r="Q1623" s="1">
        <v>155.04713103623095</v>
      </c>
      <c r="R1623" s="1">
        <v>166.10860996411765</v>
      </c>
      <c r="S1623" s="1">
        <v>169.29996229057801</v>
      </c>
      <c r="T1623" s="1">
        <v>158.90824686155739</v>
      </c>
      <c r="U1623" s="1">
        <v>157.57929689522464</v>
      </c>
      <c r="V1623" s="1">
        <v>169.50579055441477</v>
      </c>
      <c r="W1623" s="1">
        <v>162.81144599928237</v>
      </c>
      <c r="X1623" s="1">
        <v>167.97022261066269</v>
      </c>
      <c r="Y1623" s="1">
        <v>179.8731614069234</v>
      </c>
    </row>
    <row r="1624" spans="1:25" x14ac:dyDescent="0.25">
      <c r="A1624" s="1" t="s">
        <v>201</v>
      </c>
      <c r="B1624" s="1" t="s">
        <v>8</v>
      </c>
      <c r="C1624" s="1"/>
      <c r="D1624" s="1" t="s">
        <v>9</v>
      </c>
      <c r="E1624" s="1"/>
      <c r="F1624" s="1"/>
      <c r="G1624" s="1"/>
      <c r="H1624" s="1"/>
      <c r="I1624" s="1"/>
      <c r="J1624" s="1"/>
      <c r="K1624" s="1"/>
      <c r="L1624" s="1"/>
      <c r="M1624" s="1"/>
      <c r="N1624" s="1">
        <v>235.04805761753272</v>
      </c>
      <c r="O1624" s="1">
        <v>218.20535695305583</v>
      </c>
      <c r="P1624" s="1">
        <v>206.14192759988666</v>
      </c>
      <c r="Q1624" s="1">
        <v>222.30627930978298</v>
      </c>
      <c r="R1624" s="1">
        <v>236.22384283885393</v>
      </c>
      <c r="S1624" s="1">
        <v>255.71467794357955</v>
      </c>
      <c r="T1624" s="1">
        <v>244.32346940567112</v>
      </c>
      <c r="U1624" s="1">
        <v>255.69428058609319</v>
      </c>
      <c r="V1624" s="1">
        <v>240.09590349075975</v>
      </c>
      <c r="W1624" s="1">
        <v>248.81236352452714</v>
      </c>
      <c r="X1624" s="1">
        <v>256.23560742378277</v>
      </c>
      <c r="Y1624" s="1">
        <v>257.5616693312943</v>
      </c>
    </row>
    <row r="1625" spans="1:25" x14ac:dyDescent="0.25">
      <c r="A1625" s="1" t="s">
        <v>201</v>
      </c>
      <c r="B1625" s="1" t="s">
        <v>10</v>
      </c>
      <c r="C1625" s="1"/>
      <c r="D1625" s="1" t="s">
        <v>11</v>
      </c>
      <c r="E1625" s="1"/>
      <c r="F1625" s="1"/>
      <c r="G1625" s="1"/>
      <c r="H1625" s="1"/>
      <c r="I1625" s="1"/>
      <c r="J1625" s="1"/>
      <c r="K1625" s="1"/>
      <c r="L1625" s="1"/>
      <c r="M1625" s="1"/>
      <c r="N1625" s="1">
        <v>39.610213856486389</v>
      </c>
      <c r="O1625" s="1">
        <v>42.755178033658098</v>
      </c>
      <c r="P1625" s="1">
        <v>41.951944601870231</v>
      </c>
      <c r="Q1625" s="1">
        <v>46.846589653986122</v>
      </c>
      <c r="R1625" s="1">
        <v>49.967547197028445</v>
      </c>
      <c r="S1625" s="1">
        <v>50.085359765842448</v>
      </c>
      <c r="T1625" s="1">
        <v>43.968283732771482</v>
      </c>
      <c r="U1625" s="1">
        <v>46.626422518682155</v>
      </c>
      <c r="V1625" s="1">
        <v>50.298305954825459</v>
      </c>
      <c r="W1625" s="1">
        <v>48.976190476190474</v>
      </c>
      <c r="X1625" s="1">
        <v>51.394169965554475</v>
      </c>
      <c r="Y1625" s="1">
        <v>53.965169261782279</v>
      </c>
    </row>
    <row r="1626" spans="1:25" x14ac:dyDescent="0.25">
      <c r="A1626" s="1" t="s">
        <v>201</v>
      </c>
      <c r="B1626" s="1" t="s">
        <v>12</v>
      </c>
      <c r="C1626" s="1"/>
      <c r="D1626" s="1" t="s">
        <v>13</v>
      </c>
      <c r="E1626" s="1"/>
      <c r="F1626" s="1"/>
      <c r="G1626" s="1"/>
      <c r="H1626" s="1"/>
      <c r="I1626" s="1"/>
      <c r="J1626" s="1"/>
      <c r="K1626" s="1"/>
      <c r="L1626" s="1"/>
      <c r="M1626" s="1"/>
      <c r="N1626" s="1">
        <v>149.64617379346473</v>
      </c>
      <c r="O1626" s="1">
        <v>150.62111283903107</v>
      </c>
      <c r="P1626" s="1">
        <v>145.45318670985267</v>
      </c>
      <c r="Q1626" s="1">
        <v>139.33940463645942</v>
      </c>
      <c r="R1626" s="1">
        <v>128.39743340336682</v>
      </c>
      <c r="S1626" s="1">
        <v>134.02884511254928</v>
      </c>
      <c r="T1626" s="1">
        <v>136.83499700660988</v>
      </c>
      <c r="U1626" s="1">
        <v>131.85294117647061</v>
      </c>
      <c r="V1626" s="1">
        <v>127.44122371495327</v>
      </c>
      <c r="W1626" s="1">
        <v>130.37588673186397</v>
      </c>
      <c r="X1626" s="1">
        <v>126.87311830565629</v>
      </c>
      <c r="Y1626" s="1">
        <v>120.58483430518561</v>
      </c>
    </row>
    <row r="1627" spans="1:25" x14ac:dyDescent="0.25">
      <c r="A1627" s="1" t="s">
        <v>201</v>
      </c>
      <c r="B1627" s="1" t="s">
        <v>14</v>
      </c>
      <c r="C1627" s="1"/>
      <c r="D1627" s="1" t="s">
        <v>15</v>
      </c>
      <c r="E1627" s="1"/>
      <c r="F1627" s="1"/>
      <c r="G1627" s="1"/>
      <c r="H1627" s="1"/>
      <c r="I1627" s="1"/>
      <c r="J1627" s="1"/>
      <c r="K1627" s="1"/>
      <c r="L1627" s="1"/>
      <c r="M1627" s="1"/>
      <c r="N1627" s="1">
        <v>178.68585423351453</v>
      </c>
      <c r="O1627" s="1">
        <v>188.14902079654183</v>
      </c>
      <c r="P1627" s="1">
        <v>190.06087399435796</v>
      </c>
      <c r="Q1627" s="1">
        <v>188.62124604847207</v>
      </c>
      <c r="R1627" s="1">
        <v>181.91794412886156</v>
      </c>
      <c r="S1627" s="1">
        <v>206.20838253874118</v>
      </c>
      <c r="T1627" s="1">
        <v>213.80257065011543</v>
      </c>
      <c r="U1627" s="1">
        <v>208.29605899360985</v>
      </c>
      <c r="V1627" s="1">
        <v>201.10146028037383</v>
      </c>
      <c r="W1627" s="1">
        <v>211.38519924098671</v>
      </c>
      <c r="X1627" s="1">
        <v>203.91799027159473</v>
      </c>
      <c r="Y1627" s="1">
        <v>193.23914285028675</v>
      </c>
    </row>
    <row r="1628" spans="1:25" x14ac:dyDescent="0.25">
      <c r="A1628" s="1" t="s">
        <v>201</v>
      </c>
      <c r="B1628" s="1" t="s">
        <v>16</v>
      </c>
      <c r="C1628" s="1"/>
      <c r="D1628" s="1" t="s">
        <v>17</v>
      </c>
      <c r="E1628" s="1"/>
      <c r="F1628" s="1"/>
      <c r="G1628" s="1"/>
      <c r="H1628" s="1"/>
      <c r="I1628" s="1"/>
      <c r="J1628" s="1"/>
      <c r="K1628" s="1"/>
      <c r="L1628" s="1"/>
      <c r="M1628" s="1"/>
      <c r="N1628" s="1">
        <v>100.46797197302077</v>
      </c>
      <c r="O1628" s="1">
        <v>100.52986636442711</v>
      </c>
      <c r="P1628" s="1">
        <v>99.085939295789373</v>
      </c>
      <c r="Q1628" s="1">
        <v>96.339349315068489</v>
      </c>
      <c r="R1628" s="1">
        <v>97.184622467771646</v>
      </c>
      <c r="S1628" s="1">
        <v>105.16277234870948</v>
      </c>
      <c r="T1628" s="1">
        <v>110.36243234327465</v>
      </c>
      <c r="U1628" s="1">
        <v>108.15099982991958</v>
      </c>
      <c r="V1628" s="1">
        <v>104.65731600467289</v>
      </c>
      <c r="W1628" s="1">
        <v>103.83891402714931</v>
      </c>
      <c r="X1628" s="1">
        <v>100.60889142274891</v>
      </c>
      <c r="Y1628" s="1">
        <v>99.376022844527625</v>
      </c>
    </row>
    <row r="1629" spans="1:25" x14ac:dyDescent="0.25">
      <c r="A1629" s="1" t="s">
        <v>201</v>
      </c>
      <c r="B1629" s="1" t="s">
        <v>18</v>
      </c>
      <c r="C1629" s="1"/>
      <c r="D1629" s="1" t="s">
        <v>19</v>
      </c>
      <c r="E1629" s="1"/>
      <c r="F1629" s="1"/>
      <c r="G1629" s="1"/>
      <c r="H1629" s="1"/>
      <c r="I1629" s="1"/>
      <c r="J1629" s="1"/>
      <c r="K1629" s="1"/>
      <c r="L1629" s="1"/>
      <c r="M1629" s="1"/>
      <c r="N1629" s="1">
        <v>85.599311768754291</v>
      </c>
      <c r="O1629" s="1">
        <v>88.31214857639867</v>
      </c>
      <c r="P1629" s="1">
        <v>92.543716365938593</v>
      </c>
      <c r="Q1629" s="1">
        <v>86.511781927520175</v>
      </c>
      <c r="R1629" s="1">
        <v>90.369289346931083</v>
      </c>
      <c r="S1629" s="1">
        <v>88.342980177717024</v>
      </c>
      <c r="T1629" s="1">
        <v>80.52667757774141</v>
      </c>
      <c r="U1629" s="1">
        <v>75.629765440666205</v>
      </c>
      <c r="V1629" s="1">
        <v>81.493126385809319</v>
      </c>
      <c r="W1629" s="1">
        <v>70.070619006102874</v>
      </c>
      <c r="X1629" s="1">
        <v>76.864670458347277</v>
      </c>
      <c r="Y1629" s="1">
        <v>86.491716057891111</v>
      </c>
    </row>
    <row r="1630" spans="1:25" x14ac:dyDescent="0.25">
      <c r="A1630" s="1" t="s">
        <v>201</v>
      </c>
      <c r="B1630" s="1" t="s">
        <v>20</v>
      </c>
      <c r="C1630" s="1"/>
      <c r="D1630" s="1" t="s">
        <v>21</v>
      </c>
      <c r="E1630" s="1">
        <v>848.8</v>
      </c>
      <c r="F1630" s="1">
        <v>835.5</v>
      </c>
      <c r="G1630" s="1">
        <v>910.6</v>
      </c>
      <c r="H1630" s="1">
        <v>919.9</v>
      </c>
      <c r="I1630" s="1">
        <v>967.6</v>
      </c>
      <c r="J1630" s="1">
        <v>890.30000000000007</v>
      </c>
      <c r="K1630" s="1">
        <v>922.19999999999993</v>
      </c>
      <c r="L1630" s="1">
        <v>976.80000000000007</v>
      </c>
      <c r="M1630" s="1">
        <v>986.4</v>
      </c>
      <c r="N1630" s="1">
        <v>1008.5993117687543</v>
      </c>
      <c r="O1630" s="1">
        <v>1031.0121485763987</v>
      </c>
      <c r="P1630" s="1">
        <v>998.64371636593864</v>
      </c>
      <c r="Q1630" s="1">
        <v>1007.0117819275202</v>
      </c>
      <c r="R1630" s="1">
        <v>1027.0692893469311</v>
      </c>
      <c r="S1630" s="1">
        <v>1081.9429801777171</v>
      </c>
      <c r="T1630" s="1">
        <v>1058.1266775777415</v>
      </c>
      <c r="U1630" s="1">
        <v>1053.5297654406663</v>
      </c>
      <c r="V1630" s="1">
        <v>1035.293126385809</v>
      </c>
      <c r="W1630" s="1">
        <v>1038.2706190061028</v>
      </c>
      <c r="X1630" s="1">
        <v>1042.7646704583472</v>
      </c>
      <c r="Y1630" s="1">
        <v>1049.891716057891</v>
      </c>
    </row>
    <row r="1631" spans="1:25" x14ac:dyDescent="0.25">
      <c r="A1631" s="1" t="s">
        <v>202</v>
      </c>
      <c r="B1631" s="1" t="s">
        <v>4</v>
      </c>
      <c r="C1631" s="1"/>
      <c r="D1631" s="1" t="s">
        <v>5</v>
      </c>
      <c r="E1631" s="1"/>
      <c r="F1631" s="1"/>
      <c r="G1631" s="1"/>
      <c r="H1631" s="1"/>
      <c r="I1631" s="1"/>
      <c r="J1631" s="1"/>
      <c r="K1631" s="1"/>
      <c r="L1631" s="1"/>
      <c r="M1631" s="1"/>
      <c r="N1631" s="1">
        <v>65.8</v>
      </c>
      <c r="O1631" s="1">
        <v>53.2</v>
      </c>
      <c r="P1631" s="1">
        <v>55.5</v>
      </c>
      <c r="Q1631" s="1">
        <v>60.1</v>
      </c>
      <c r="R1631" s="1">
        <v>52.2</v>
      </c>
      <c r="S1631" s="1">
        <v>56</v>
      </c>
      <c r="T1631" s="1">
        <v>49.9</v>
      </c>
      <c r="U1631" s="1">
        <v>63.3</v>
      </c>
      <c r="V1631" s="1">
        <v>65.5</v>
      </c>
      <c r="W1631" s="1">
        <v>54.1</v>
      </c>
      <c r="X1631" s="1">
        <v>43.5</v>
      </c>
      <c r="Y1631" s="1">
        <v>63.2</v>
      </c>
    </row>
    <row r="1632" spans="1:25" x14ac:dyDescent="0.25">
      <c r="A1632" s="1" t="s">
        <v>202</v>
      </c>
      <c r="B1632" s="1" t="s">
        <v>6</v>
      </c>
      <c r="C1632" s="1"/>
      <c r="D1632" s="1" t="s">
        <v>7</v>
      </c>
      <c r="E1632" s="1"/>
      <c r="F1632" s="1"/>
      <c r="G1632" s="1"/>
      <c r="H1632" s="1"/>
      <c r="I1632" s="1"/>
      <c r="J1632" s="1"/>
      <c r="K1632" s="1"/>
      <c r="L1632" s="1"/>
      <c r="M1632" s="1"/>
      <c r="N1632" s="1">
        <v>162.87513255567336</v>
      </c>
      <c r="O1632" s="1">
        <v>171.55225509300266</v>
      </c>
      <c r="P1632" s="1">
        <v>186.93383394729386</v>
      </c>
      <c r="Q1632" s="1">
        <v>171.01214941425698</v>
      </c>
      <c r="R1632" s="1">
        <v>170.66112984366828</v>
      </c>
      <c r="S1632" s="1">
        <v>165.99965522814199</v>
      </c>
      <c r="T1632" s="1">
        <v>160.43734176103945</v>
      </c>
      <c r="U1632" s="1">
        <v>167.38474362735795</v>
      </c>
      <c r="V1632" s="1">
        <v>187.15901437371664</v>
      </c>
      <c r="W1632" s="1">
        <v>188.40853964836742</v>
      </c>
      <c r="X1632" s="1">
        <v>176.79853306599489</v>
      </c>
      <c r="Y1632" s="1">
        <v>185.8708744612818</v>
      </c>
    </row>
    <row r="1633" spans="1:25" x14ac:dyDescent="0.25">
      <c r="A1633" s="1" t="s">
        <v>202</v>
      </c>
      <c r="B1633" s="1" t="s">
        <v>8</v>
      </c>
      <c r="C1633" s="1"/>
      <c r="D1633" s="1" t="s">
        <v>9</v>
      </c>
      <c r="E1633" s="1"/>
      <c r="F1633" s="1"/>
      <c r="G1633" s="1"/>
      <c r="H1633" s="1"/>
      <c r="I1633" s="1"/>
      <c r="J1633" s="1"/>
      <c r="K1633" s="1"/>
      <c r="L1633" s="1"/>
      <c r="M1633" s="1"/>
      <c r="N1633" s="1">
        <v>247.5125044185225</v>
      </c>
      <c r="O1633" s="1">
        <v>251.84549867139063</v>
      </c>
      <c r="P1633" s="1">
        <v>246.23282799659958</v>
      </c>
      <c r="Q1633" s="1">
        <v>245.31752340256028</v>
      </c>
      <c r="R1633" s="1">
        <v>252.50186804666512</v>
      </c>
      <c r="S1633" s="1">
        <v>269.49134119844132</v>
      </c>
      <c r="T1633" s="1">
        <v>283.17128961460799</v>
      </c>
      <c r="U1633" s="1">
        <v>287.88748252593064</v>
      </c>
      <c r="V1633" s="1">
        <v>274.00434976043806</v>
      </c>
      <c r="W1633" s="1">
        <v>284.21526987544212</v>
      </c>
      <c r="X1633" s="1">
        <v>277.90608194951415</v>
      </c>
      <c r="Y1633" s="1">
        <v>268.0645349645489</v>
      </c>
    </row>
    <row r="1634" spans="1:25" x14ac:dyDescent="0.25">
      <c r="A1634" s="1" t="s">
        <v>202</v>
      </c>
      <c r="B1634" s="1" t="s">
        <v>10</v>
      </c>
      <c r="C1634" s="1"/>
      <c r="D1634" s="1" t="s">
        <v>11</v>
      </c>
      <c r="E1634" s="1"/>
      <c r="F1634" s="1"/>
      <c r="G1634" s="1"/>
      <c r="H1634" s="1"/>
      <c r="I1634" s="1"/>
      <c r="J1634" s="1"/>
      <c r="K1634" s="1"/>
      <c r="L1634" s="1"/>
      <c r="M1634" s="1"/>
      <c r="N1634" s="1">
        <v>42.912363025804169</v>
      </c>
      <c r="O1634" s="1">
        <v>45.802246235606724</v>
      </c>
      <c r="P1634" s="1">
        <v>53.933338056106557</v>
      </c>
      <c r="Q1634" s="1">
        <v>51.670327183182735</v>
      </c>
      <c r="R1634" s="1">
        <v>51.337002109666606</v>
      </c>
      <c r="S1634" s="1">
        <v>49.109003573416658</v>
      </c>
      <c r="T1634" s="1">
        <v>44.391368624352559</v>
      </c>
      <c r="U1634" s="1">
        <v>49.527773846711426</v>
      </c>
      <c r="V1634" s="1">
        <v>55.536635865845312</v>
      </c>
      <c r="W1634" s="1">
        <v>56.676190476190477</v>
      </c>
      <c r="X1634" s="1">
        <v>54.095384984490948</v>
      </c>
      <c r="Y1634" s="1">
        <v>55.764590574169326</v>
      </c>
    </row>
    <row r="1635" spans="1:25" x14ac:dyDescent="0.25">
      <c r="A1635" s="1" t="s">
        <v>202</v>
      </c>
      <c r="B1635" s="1" t="s">
        <v>12</v>
      </c>
      <c r="C1635" s="1"/>
      <c r="D1635" s="1" t="s">
        <v>13</v>
      </c>
      <c r="E1635" s="1"/>
      <c r="F1635" s="1"/>
      <c r="G1635" s="1"/>
      <c r="H1635" s="1"/>
      <c r="I1635" s="1"/>
      <c r="J1635" s="1"/>
      <c r="K1635" s="1"/>
      <c r="L1635" s="1"/>
      <c r="M1635" s="1"/>
      <c r="N1635" s="1">
        <v>133.06923056774278</v>
      </c>
      <c r="O1635" s="1">
        <v>126.7233400985793</v>
      </c>
      <c r="P1635" s="1">
        <v>135.44616811200501</v>
      </c>
      <c r="Q1635" s="1">
        <v>134.41342992623814</v>
      </c>
      <c r="R1635" s="1">
        <v>134.63613078100281</v>
      </c>
      <c r="S1635" s="1">
        <v>130.2673710130727</v>
      </c>
      <c r="T1635" s="1">
        <v>130.00808826224539</v>
      </c>
      <c r="U1635" s="1">
        <v>128.41176470588238</v>
      </c>
      <c r="V1635" s="1">
        <v>121.88111492406543</v>
      </c>
      <c r="W1635" s="1">
        <v>123.47088016347979</v>
      </c>
      <c r="X1635" s="1">
        <v>134.99017455330608</v>
      </c>
      <c r="Y1635" s="1">
        <v>137.27760420416095</v>
      </c>
    </row>
    <row r="1636" spans="1:25" x14ac:dyDescent="0.25">
      <c r="A1636" s="1" t="s">
        <v>202</v>
      </c>
      <c r="B1636" s="1" t="s">
        <v>14</v>
      </c>
      <c r="C1636" s="1"/>
      <c r="D1636" s="1" t="s">
        <v>15</v>
      </c>
      <c r="E1636" s="1"/>
      <c r="F1636" s="1"/>
      <c r="G1636" s="1"/>
      <c r="H1636" s="1"/>
      <c r="I1636" s="1"/>
      <c r="J1636" s="1"/>
      <c r="K1636" s="1"/>
      <c r="L1636" s="1"/>
      <c r="M1636" s="1"/>
      <c r="N1636" s="1">
        <v>158.89206207844936</v>
      </c>
      <c r="O1636" s="1">
        <v>158.29701362713831</v>
      </c>
      <c r="P1636" s="1">
        <v>176.98489577891547</v>
      </c>
      <c r="Q1636" s="1">
        <v>181.95304267650158</v>
      </c>
      <c r="R1636" s="1">
        <v>190.75714730371178</v>
      </c>
      <c r="S1636" s="1">
        <v>200.42121419178505</v>
      </c>
      <c r="T1636" s="1">
        <v>203.13563111659559</v>
      </c>
      <c r="U1636" s="1">
        <v>202.85982457419152</v>
      </c>
      <c r="V1636" s="1">
        <v>192.32764310747663</v>
      </c>
      <c r="W1636" s="1">
        <v>200.18975332068311</v>
      </c>
      <c r="X1636" s="1">
        <v>216.96420383556324</v>
      </c>
      <c r="Y1636" s="1">
        <v>219.98957598445037</v>
      </c>
    </row>
    <row r="1637" spans="1:25" x14ac:dyDescent="0.25">
      <c r="A1637" s="1" t="s">
        <v>202</v>
      </c>
      <c r="B1637" s="1" t="s">
        <v>16</v>
      </c>
      <c r="C1637" s="1"/>
      <c r="D1637" s="1" t="s">
        <v>17</v>
      </c>
      <c r="E1637" s="1"/>
      <c r="F1637" s="1"/>
      <c r="G1637" s="1"/>
      <c r="H1637" s="1"/>
      <c r="I1637" s="1"/>
      <c r="J1637" s="1"/>
      <c r="K1637" s="1"/>
      <c r="L1637" s="1"/>
      <c r="M1637" s="1"/>
      <c r="N1637" s="1">
        <v>89.338707353807877</v>
      </c>
      <c r="O1637" s="1">
        <v>84.57964627428241</v>
      </c>
      <c r="P1637" s="1">
        <v>92.268936109079519</v>
      </c>
      <c r="Q1637" s="1">
        <v>92.933527397260278</v>
      </c>
      <c r="R1637" s="1">
        <v>101.90672191528547</v>
      </c>
      <c r="S1637" s="1">
        <v>102.21141479514219</v>
      </c>
      <c r="T1637" s="1">
        <v>104.85628062115899</v>
      </c>
      <c r="U1637" s="1">
        <v>105.32841071992614</v>
      </c>
      <c r="V1637" s="1">
        <v>100.09124196845795</v>
      </c>
      <c r="W1637" s="1">
        <v>98.339366515837099</v>
      </c>
      <c r="X1637" s="1">
        <v>107.04562161113063</v>
      </c>
      <c r="Y1637" s="1">
        <v>113.13281981138866</v>
      </c>
    </row>
    <row r="1638" spans="1:25" x14ac:dyDescent="0.25">
      <c r="A1638" s="1" t="s">
        <v>202</v>
      </c>
      <c r="B1638" s="1" t="s">
        <v>18</v>
      </c>
      <c r="C1638" s="1"/>
      <c r="D1638" s="1" t="s">
        <v>19</v>
      </c>
      <c r="E1638" s="1"/>
      <c r="F1638" s="1"/>
      <c r="G1638" s="1"/>
      <c r="H1638" s="1"/>
      <c r="I1638" s="1"/>
      <c r="J1638" s="1"/>
      <c r="K1638" s="1"/>
      <c r="L1638" s="1"/>
      <c r="M1638" s="1"/>
      <c r="N1638" s="1">
        <v>125.13627470258578</v>
      </c>
      <c r="O1638" s="1">
        <v>113.05882428180399</v>
      </c>
      <c r="P1638" s="1">
        <v>110.24009707713412</v>
      </c>
      <c r="Q1638" s="1">
        <v>101.45308593131824</v>
      </c>
      <c r="R1638" s="1">
        <v>100.79135430401206</v>
      </c>
      <c r="S1638" s="1">
        <v>103.18406015037594</v>
      </c>
      <c r="T1638" s="1">
        <v>95.44762684124386</v>
      </c>
      <c r="U1638" s="1">
        <v>81.181446217904238</v>
      </c>
      <c r="V1638" s="1">
        <v>81.43547671840355</v>
      </c>
      <c r="W1638" s="1">
        <v>76.2732072798605</v>
      </c>
      <c r="X1638" s="1">
        <v>92.729374372699908</v>
      </c>
      <c r="Y1638" s="1">
        <v>93.958538938662997</v>
      </c>
    </row>
    <row r="1639" spans="1:25" x14ac:dyDescent="0.25">
      <c r="A1639" s="1" t="s">
        <v>202</v>
      </c>
      <c r="B1639" s="1" t="s">
        <v>20</v>
      </c>
      <c r="C1639" s="1"/>
      <c r="D1639" s="1" t="s">
        <v>21</v>
      </c>
      <c r="E1639" s="1">
        <v>890.30000000000007</v>
      </c>
      <c r="F1639" s="1">
        <v>891.19999999999993</v>
      </c>
      <c r="G1639" s="1">
        <v>949.1</v>
      </c>
      <c r="H1639" s="1">
        <v>955</v>
      </c>
      <c r="I1639" s="1">
        <v>939</v>
      </c>
      <c r="J1639" s="1">
        <v>890.7</v>
      </c>
      <c r="K1639" s="1">
        <v>959.6</v>
      </c>
      <c r="L1639" s="1">
        <v>969.80000000000007</v>
      </c>
      <c r="M1639" s="1">
        <v>1030.3</v>
      </c>
      <c r="N1639" s="1">
        <v>1025.5362747025858</v>
      </c>
      <c r="O1639" s="1">
        <v>1005.0588242818039</v>
      </c>
      <c r="P1639" s="1">
        <v>1057.5400970771341</v>
      </c>
      <c r="Q1639" s="1">
        <v>1038.8530859313182</v>
      </c>
      <c r="R1639" s="1">
        <v>1054.7913543040122</v>
      </c>
      <c r="S1639" s="1">
        <v>1076.6840601503759</v>
      </c>
      <c r="T1639" s="1">
        <v>1071.3476268412439</v>
      </c>
      <c r="U1639" s="1">
        <v>1085.8814462179043</v>
      </c>
      <c r="V1639" s="1">
        <v>1077.9354767184036</v>
      </c>
      <c r="W1639" s="1">
        <v>1081.6732072798607</v>
      </c>
      <c r="X1639" s="1">
        <v>1104.0293743726997</v>
      </c>
      <c r="Y1639" s="1">
        <v>1137.2585389386629</v>
      </c>
    </row>
    <row r="1640" spans="1:25" x14ac:dyDescent="0.25">
      <c r="A1640" s="1" t="s">
        <v>203</v>
      </c>
      <c r="B1640" s="1" t="s">
        <v>4</v>
      </c>
      <c r="C1640" s="1"/>
      <c r="D1640" s="1" t="s">
        <v>5</v>
      </c>
      <c r="E1640" s="1"/>
      <c r="F1640" s="1"/>
      <c r="G1640" s="1"/>
      <c r="H1640" s="1"/>
      <c r="I1640" s="1"/>
      <c r="J1640" s="1"/>
      <c r="K1640" s="1"/>
      <c r="L1640" s="1"/>
      <c r="M1640" s="1"/>
      <c r="N1640" s="1">
        <v>19.5</v>
      </c>
      <c r="O1640" s="1">
        <v>14</v>
      </c>
      <c r="P1640" s="1">
        <v>14.5</v>
      </c>
      <c r="Q1640" s="1">
        <v>14.6</v>
      </c>
      <c r="R1640" s="1">
        <v>16</v>
      </c>
      <c r="S1640" s="1">
        <v>17</v>
      </c>
      <c r="T1640" s="1">
        <v>15.7</v>
      </c>
      <c r="U1640" s="1">
        <v>14.1</v>
      </c>
      <c r="V1640" s="1">
        <v>9.5</v>
      </c>
      <c r="W1640" s="1">
        <v>15.6</v>
      </c>
      <c r="X1640" s="1">
        <v>16.100000000000001</v>
      </c>
      <c r="Y1640" s="1">
        <v>14.4</v>
      </c>
    </row>
    <row r="1641" spans="1:25" x14ac:dyDescent="0.25">
      <c r="A1641" s="1" t="s">
        <v>203</v>
      </c>
      <c r="B1641" s="1" t="s">
        <v>6</v>
      </c>
      <c r="C1641" s="1"/>
      <c r="D1641" s="1" t="s">
        <v>7</v>
      </c>
      <c r="E1641" s="1"/>
      <c r="F1641" s="1"/>
      <c r="G1641" s="1"/>
      <c r="H1641" s="1"/>
      <c r="I1641" s="1"/>
      <c r="J1641" s="1"/>
      <c r="K1641" s="1"/>
      <c r="L1641" s="1"/>
      <c r="M1641" s="1"/>
      <c r="N1641" s="1">
        <v>41.797720042417815</v>
      </c>
      <c r="O1641" s="1">
        <v>46.6122373782108</v>
      </c>
      <c r="P1641" s="1">
        <v>42.533362850665917</v>
      </c>
      <c r="Q1641" s="1">
        <v>39.562947002480577</v>
      </c>
      <c r="R1641" s="1">
        <v>33.618608341297175</v>
      </c>
      <c r="S1641" s="1">
        <v>34.855874589236656</v>
      </c>
      <c r="T1641" s="1">
        <v>35.404428057238178</v>
      </c>
      <c r="U1641" s="1">
        <v>33.453877086101862</v>
      </c>
      <c r="V1641" s="1">
        <v>36.93240246406571</v>
      </c>
      <c r="W1641" s="1">
        <v>36.16097356775505</v>
      </c>
      <c r="X1641" s="1">
        <v>34.500107963600847</v>
      </c>
      <c r="Y1641" s="1">
        <v>31.502551091338805</v>
      </c>
    </row>
    <row r="1642" spans="1:25" x14ac:dyDescent="0.25">
      <c r="A1642" s="1" t="s">
        <v>203</v>
      </c>
      <c r="B1642" s="1" t="s">
        <v>8</v>
      </c>
      <c r="C1642" s="1"/>
      <c r="D1642" s="1" t="s">
        <v>9</v>
      </c>
      <c r="E1642" s="1"/>
      <c r="F1642" s="1"/>
      <c r="G1642" s="1"/>
      <c r="H1642" s="1"/>
      <c r="I1642" s="1"/>
      <c r="J1642" s="1"/>
      <c r="K1642" s="1"/>
      <c r="L1642" s="1"/>
      <c r="M1642" s="1"/>
      <c r="N1642" s="1">
        <v>39.389924001413931</v>
      </c>
      <c r="O1642" s="1">
        <v>43.942894596988488</v>
      </c>
      <c r="P1642" s="1">
        <v>37.695095990365544</v>
      </c>
      <c r="Q1642" s="1">
        <v>37.983338463488394</v>
      </c>
      <c r="R1642" s="1">
        <v>27.668493842297913</v>
      </c>
      <c r="S1642" s="1">
        <v>37.132433694266368</v>
      </c>
      <c r="T1642" s="1">
        <v>35.59952945307699</v>
      </c>
      <c r="U1642" s="1">
        <v>44.047394853562977</v>
      </c>
      <c r="V1642" s="1">
        <v>45.408459958932241</v>
      </c>
      <c r="W1642" s="1">
        <v>44.161248654467173</v>
      </c>
      <c r="X1642" s="1">
        <v>37.74382808081846</v>
      </c>
      <c r="Y1642" s="1">
        <v>35.846119491171969</v>
      </c>
    </row>
    <row r="1643" spans="1:25" x14ac:dyDescent="0.25">
      <c r="A1643" s="1" t="s">
        <v>203</v>
      </c>
      <c r="B1643" s="1" t="s">
        <v>10</v>
      </c>
      <c r="C1643" s="1"/>
      <c r="D1643" s="1" t="s">
        <v>11</v>
      </c>
      <c r="E1643" s="1"/>
      <c r="F1643" s="1"/>
      <c r="G1643" s="1"/>
      <c r="H1643" s="1"/>
      <c r="I1643" s="1"/>
      <c r="J1643" s="1"/>
      <c r="K1643" s="1"/>
      <c r="L1643" s="1"/>
      <c r="M1643" s="1"/>
      <c r="N1643" s="1">
        <v>11.012355956168257</v>
      </c>
      <c r="O1643" s="1">
        <v>12.444868024800705</v>
      </c>
      <c r="P1643" s="1">
        <v>12.271541158968549</v>
      </c>
      <c r="Q1643" s="1">
        <v>11.953714534031032</v>
      </c>
      <c r="R1643" s="1">
        <v>10.112897816404914</v>
      </c>
      <c r="S1643" s="1">
        <v>10.311691716496975</v>
      </c>
      <c r="T1643" s="1">
        <v>9.7960424896848384</v>
      </c>
      <c r="U1643" s="1">
        <v>9.8987280603351575</v>
      </c>
      <c r="V1643" s="1">
        <v>10.959137577002053</v>
      </c>
      <c r="W1643" s="1">
        <v>10.877777777777776</v>
      </c>
      <c r="X1643" s="1">
        <v>10.556063955580692</v>
      </c>
      <c r="Y1643" s="1">
        <v>9.4513294174892248</v>
      </c>
    </row>
    <row r="1644" spans="1:25" x14ac:dyDescent="0.25">
      <c r="A1644" s="1" t="s">
        <v>203</v>
      </c>
      <c r="B1644" s="1" t="s">
        <v>12</v>
      </c>
      <c r="C1644" s="1"/>
      <c r="D1644" s="1" t="s">
        <v>13</v>
      </c>
      <c r="E1644" s="1"/>
      <c r="F1644" s="1"/>
      <c r="G1644" s="1"/>
      <c r="H1644" s="1"/>
      <c r="I1644" s="1"/>
      <c r="J1644" s="1"/>
      <c r="K1644" s="1"/>
      <c r="L1644" s="1"/>
      <c r="M1644" s="1"/>
      <c r="N1644" s="1">
        <v>34.131053631065413</v>
      </c>
      <c r="O1644" s="1">
        <v>37.098120667387121</v>
      </c>
      <c r="P1644" s="1">
        <v>33.033201859784768</v>
      </c>
      <c r="Q1644" s="1">
        <v>32.511433087460482</v>
      </c>
      <c r="R1644" s="1">
        <v>35.730721344642447</v>
      </c>
      <c r="S1644" s="1">
        <v>35.056938607121673</v>
      </c>
      <c r="T1644" s="1">
        <v>33.570581695114051</v>
      </c>
      <c r="U1644" s="1">
        <v>35.382352941176471</v>
      </c>
      <c r="V1644" s="1">
        <v>37.096810504283489</v>
      </c>
      <c r="W1644" s="1">
        <v>33.471726755218221</v>
      </c>
      <c r="X1644" s="1">
        <v>31.380068899428668</v>
      </c>
      <c r="Y1644" s="1">
        <v>32.10148057495261</v>
      </c>
    </row>
    <row r="1645" spans="1:25" x14ac:dyDescent="0.25">
      <c r="A1645" s="1" t="s">
        <v>203</v>
      </c>
      <c r="B1645" s="1" t="s">
        <v>14</v>
      </c>
      <c r="C1645" s="1"/>
      <c r="D1645" s="1" t="s">
        <v>15</v>
      </c>
      <c r="E1645" s="1"/>
      <c r="F1645" s="1"/>
      <c r="G1645" s="1"/>
      <c r="H1645" s="1"/>
      <c r="I1645" s="1"/>
      <c r="J1645" s="1"/>
      <c r="K1645" s="1"/>
      <c r="L1645" s="1"/>
      <c r="M1645" s="1"/>
      <c r="N1645" s="1">
        <v>40.754376268744679</v>
      </c>
      <c r="O1645" s="1">
        <v>46.341279422230421</v>
      </c>
      <c r="P1645" s="1">
        <v>43.163847821544245</v>
      </c>
      <c r="Q1645" s="1">
        <v>44.01014225500527</v>
      </c>
      <c r="R1645" s="1">
        <v>50.624527274142096</v>
      </c>
      <c r="S1645" s="1">
        <v>53.936408993631225</v>
      </c>
      <c r="T1645" s="1">
        <v>52.45351570613461</v>
      </c>
      <c r="U1645" s="1">
        <v>55.895641081711496</v>
      </c>
      <c r="V1645" s="1">
        <v>58.538536799065419</v>
      </c>
      <c r="W1645" s="1">
        <v>54.269449715370023</v>
      </c>
      <c r="X1645" s="1">
        <v>50.435905336066661</v>
      </c>
      <c r="Y1645" s="1">
        <v>51.443140642622325</v>
      </c>
    </row>
    <row r="1646" spans="1:25" x14ac:dyDescent="0.25">
      <c r="A1646" s="1" t="s">
        <v>203</v>
      </c>
      <c r="B1646" s="1" t="s">
        <v>16</v>
      </c>
      <c r="C1646" s="1"/>
      <c r="D1646" s="1" t="s">
        <v>17</v>
      </c>
      <c r="E1646" s="1"/>
      <c r="F1646" s="1"/>
      <c r="G1646" s="1"/>
      <c r="H1646" s="1"/>
      <c r="I1646" s="1"/>
      <c r="J1646" s="1"/>
      <c r="K1646" s="1"/>
      <c r="L1646" s="1"/>
      <c r="M1646" s="1"/>
      <c r="N1646" s="1">
        <v>22.914570100189902</v>
      </c>
      <c r="O1646" s="1">
        <v>24.760599910382457</v>
      </c>
      <c r="P1646" s="1">
        <v>22.502950318670987</v>
      </c>
      <c r="Q1646" s="1">
        <v>22.478424657534248</v>
      </c>
      <c r="R1646" s="1">
        <v>27.044751381215473</v>
      </c>
      <c r="S1646" s="1">
        <v>27.506652399247091</v>
      </c>
      <c r="T1646" s="1">
        <v>27.075902598751327</v>
      </c>
      <c r="U1646" s="1">
        <v>29.022005977112034</v>
      </c>
      <c r="V1646" s="1">
        <v>30.46465269665109</v>
      </c>
      <c r="W1646" s="1">
        <v>26.658823529411762</v>
      </c>
      <c r="X1646" s="1">
        <v>24.88402576450466</v>
      </c>
      <c r="Y1646" s="1">
        <v>26.455378782425072</v>
      </c>
    </row>
    <row r="1647" spans="1:25" x14ac:dyDescent="0.25">
      <c r="A1647" s="1" t="s">
        <v>203</v>
      </c>
      <c r="B1647" s="1" t="s">
        <v>18</v>
      </c>
      <c r="C1647" s="1"/>
      <c r="D1647" s="1" t="s">
        <v>19</v>
      </c>
      <c r="E1647" s="1"/>
      <c r="F1647" s="1"/>
      <c r="G1647" s="1"/>
      <c r="H1647" s="1"/>
      <c r="I1647" s="1"/>
      <c r="J1647" s="1"/>
      <c r="K1647" s="1"/>
      <c r="L1647" s="1"/>
      <c r="M1647" s="1"/>
      <c r="N1647" s="1">
        <v>24.984984269000098</v>
      </c>
      <c r="O1647" s="1">
        <v>20.556268706351847</v>
      </c>
      <c r="P1647" s="1">
        <v>23.340466392318245</v>
      </c>
      <c r="Q1647" s="1">
        <v>25.843962652318407</v>
      </c>
      <c r="R1647" s="1">
        <v>19.632360143153136</v>
      </c>
      <c r="S1647" s="1">
        <v>23.673069036226931</v>
      </c>
      <c r="T1647" s="1">
        <v>23.26366612111293</v>
      </c>
      <c r="U1647" s="1">
        <v>17.345770992366411</v>
      </c>
      <c r="V1647" s="1">
        <v>17.466740576496676</v>
      </c>
      <c r="W1647" s="1">
        <v>19.501397667829121</v>
      </c>
      <c r="X1647" s="1">
        <v>19.219170291067247</v>
      </c>
      <c r="Y1647" s="1">
        <v>19.758001378359751</v>
      </c>
    </row>
    <row r="1648" spans="1:25" x14ac:dyDescent="0.25">
      <c r="A1648" s="1" t="s">
        <v>203</v>
      </c>
      <c r="B1648" s="1" t="s">
        <v>20</v>
      </c>
      <c r="C1648" s="1"/>
      <c r="D1648" s="1" t="s">
        <v>21</v>
      </c>
      <c r="E1648" s="1">
        <v>64705.899999999987</v>
      </c>
      <c r="F1648" s="1">
        <v>74552.000000000029</v>
      </c>
      <c r="G1648" s="1">
        <v>79093.20000000007</v>
      </c>
      <c r="H1648" s="1">
        <v>79086.499999999956</v>
      </c>
      <c r="I1648" s="1">
        <v>80413.599999999948</v>
      </c>
      <c r="J1648" s="1">
        <v>81046.000000000044</v>
      </c>
      <c r="K1648" s="1">
        <v>85560.500000000102</v>
      </c>
      <c r="L1648" s="1">
        <v>87328.000000000015</v>
      </c>
      <c r="M1648" s="1">
        <v>89727.599999999977</v>
      </c>
      <c r="N1648" s="1">
        <v>234.48498426900011</v>
      </c>
      <c r="O1648" s="1">
        <v>245.75626870635188</v>
      </c>
      <c r="P1648" s="1">
        <v>229.04046639231822</v>
      </c>
      <c r="Q1648" s="1">
        <v>228.94396265231839</v>
      </c>
      <c r="R1648" s="1">
        <v>220.43236014315315</v>
      </c>
      <c r="S1648" s="1">
        <v>239.47306903622692</v>
      </c>
      <c r="T1648" s="1">
        <v>232.86366612111294</v>
      </c>
      <c r="U1648" s="1">
        <v>239.14577099236641</v>
      </c>
      <c r="V1648" s="1">
        <v>246.36674057649668</v>
      </c>
      <c r="W1648" s="1">
        <v>240.70139766782913</v>
      </c>
      <c r="X1648" s="1">
        <v>224.81917029106725</v>
      </c>
      <c r="Y1648" s="1">
        <v>220.95800137835977</v>
      </c>
    </row>
    <row r="1649" spans="1:25" x14ac:dyDescent="0.25">
      <c r="A1649" s="1" t="s">
        <v>204</v>
      </c>
      <c r="B1649" s="1" t="s">
        <v>4</v>
      </c>
      <c r="C1649" s="1"/>
      <c r="D1649" s="1" t="s">
        <v>5</v>
      </c>
      <c r="E1649" s="1"/>
      <c r="F1649" s="1"/>
      <c r="G1649" s="1"/>
      <c r="H1649" s="1"/>
      <c r="I1649" s="1"/>
      <c r="J1649" s="1"/>
      <c r="K1649" s="1"/>
      <c r="L1649" s="1"/>
      <c r="M1649" s="1"/>
      <c r="N1649" s="1">
        <v>37.700000000000003</v>
      </c>
      <c r="O1649" s="1">
        <v>43.7</v>
      </c>
      <c r="P1649" s="1">
        <v>36.6</v>
      </c>
      <c r="Q1649" s="1">
        <v>30.6</v>
      </c>
      <c r="R1649" s="1">
        <v>32.700000000000003</v>
      </c>
      <c r="S1649" s="1">
        <v>34.799999999999997</v>
      </c>
      <c r="T1649" s="1">
        <v>28.3</v>
      </c>
      <c r="U1649" s="1">
        <v>30.2</v>
      </c>
      <c r="V1649" s="1">
        <v>32.6</v>
      </c>
      <c r="W1649" s="1">
        <v>30.7</v>
      </c>
      <c r="X1649" s="1">
        <v>31.3</v>
      </c>
      <c r="Y1649" s="1">
        <v>35.4</v>
      </c>
    </row>
    <row r="1650" spans="1:25" x14ac:dyDescent="0.25">
      <c r="A1650" s="1" t="s">
        <v>204</v>
      </c>
      <c r="B1650" s="1" t="s">
        <v>6</v>
      </c>
      <c r="C1650" s="1"/>
      <c r="D1650" s="1" t="s">
        <v>7</v>
      </c>
      <c r="E1650" s="1"/>
      <c r="F1650" s="1"/>
      <c r="G1650" s="1"/>
      <c r="H1650" s="1"/>
      <c r="I1650" s="1"/>
      <c r="J1650" s="1"/>
      <c r="K1650" s="1"/>
      <c r="L1650" s="1"/>
      <c r="M1650" s="1"/>
      <c r="N1650" s="1">
        <v>84.836956521739125</v>
      </c>
      <c r="O1650" s="1">
        <v>92.263397697077053</v>
      </c>
      <c r="P1650" s="1">
        <v>91.988010059506948</v>
      </c>
      <c r="Q1650" s="1">
        <v>77.144833330315578</v>
      </c>
      <c r="R1650" s="1">
        <v>74.766384175697354</v>
      </c>
      <c r="S1650" s="1">
        <v>81.349674082852985</v>
      </c>
      <c r="T1650" s="1">
        <v>87.452465981915552</v>
      </c>
      <c r="U1650" s="1">
        <v>90.44082632932367</v>
      </c>
      <c r="V1650" s="1">
        <v>90.240492813141699</v>
      </c>
      <c r="W1650" s="1">
        <v>83.872563090539401</v>
      </c>
      <c r="X1650" s="1">
        <v>77.189635494319063</v>
      </c>
      <c r="Y1650" s="1">
        <v>78.669032392603924</v>
      </c>
    </row>
    <row r="1651" spans="1:25" x14ac:dyDescent="0.25">
      <c r="A1651" s="1" t="s">
        <v>204</v>
      </c>
      <c r="B1651" s="1" t="s">
        <v>8</v>
      </c>
      <c r="C1651" s="1"/>
      <c r="D1651" s="1" t="s">
        <v>9</v>
      </c>
      <c r="E1651" s="1"/>
      <c r="F1651" s="1"/>
      <c r="G1651" s="1"/>
      <c r="H1651" s="1"/>
      <c r="I1651" s="1"/>
      <c r="J1651" s="1"/>
      <c r="K1651" s="1"/>
      <c r="L1651" s="1"/>
      <c r="M1651" s="1"/>
      <c r="N1651" s="1">
        <v>128.61123188405799</v>
      </c>
      <c r="O1651" s="1">
        <v>117.10346147032774</v>
      </c>
      <c r="P1651" s="1">
        <v>134.47200871351657</v>
      </c>
      <c r="Q1651" s="1">
        <v>134.54630357239859</v>
      </c>
      <c r="R1651" s="1">
        <v>122.24295245136047</v>
      </c>
      <c r="S1651" s="1">
        <v>146.68400222665159</v>
      </c>
      <c r="T1651" s="1">
        <v>141.15033271881308</v>
      </c>
      <c r="U1651" s="1">
        <v>145.59847436273577</v>
      </c>
      <c r="V1651" s="1">
        <v>129.28199178644763</v>
      </c>
      <c r="W1651" s="1">
        <v>140.29727817930188</v>
      </c>
      <c r="X1651" s="1">
        <v>128.89250424142716</v>
      </c>
      <c r="Y1651" s="1">
        <v>119.72884922841652</v>
      </c>
    </row>
    <row r="1652" spans="1:25" x14ac:dyDescent="0.25">
      <c r="A1652" s="1" t="s">
        <v>204</v>
      </c>
      <c r="B1652" s="1" t="s">
        <v>10</v>
      </c>
      <c r="C1652" s="1"/>
      <c r="D1652" s="1" t="s">
        <v>11</v>
      </c>
      <c r="E1652" s="1"/>
      <c r="F1652" s="1"/>
      <c r="G1652" s="1"/>
      <c r="H1652" s="1"/>
      <c r="I1652" s="1"/>
      <c r="J1652" s="1"/>
      <c r="K1652" s="1"/>
      <c r="L1652" s="1"/>
      <c r="M1652" s="1"/>
      <c r="N1652" s="1">
        <v>22.351811594202896</v>
      </c>
      <c r="O1652" s="1">
        <v>24.63314083259521</v>
      </c>
      <c r="P1652" s="1">
        <v>26.539981226976487</v>
      </c>
      <c r="Q1652" s="1">
        <v>23.30886309728584</v>
      </c>
      <c r="R1652" s="1">
        <v>22.490663372942176</v>
      </c>
      <c r="S1652" s="1">
        <v>24.066323690495434</v>
      </c>
      <c r="T1652" s="1">
        <v>24.197201299271349</v>
      </c>
      <c r="U1652" s="1">
        <v>26.760699307940566</v>
      </c>
      <c r="V1652" s="1">
        <v>26.777515400410678</v>
      </c>
      <c r="W1652" s="1">
        <v>25.230158730158728</v>
      </c>
      <c r="X1652" s="1">
        <v>23.617860264253771</v>
      </c>
      <c r="Y1652" s="1">
        <v>23.602118378979561</v>
      </c>
    </row>
    <row r="1653" spans="1:25" x14ac:dyDescent="0.25">
      <c r="A1653" s="1" t="s">
        <v>204</v>
      </c>
      <c r="B1653" s="1" t="s">
        <v>12</v>
      </c>
      <c r="C1653" s="1"/>
      <c r="D1653" s="1" t="s">
        <v>13</v>
      </c>
      <c r="E1653" s="1"/>
      <c r="F1653" s="1"/>
      <c r="G1653" s="1"/>
      <c r="H1653" s="1"/>
      <c r="I1653" s="1"/>
      <c r="J1653" s="1"/>
      <c r="K1653" s="1"/>
      <c r="L1653" s="1"/>
      <c r="M1653" s="1"/>
      <c r="N1653" s="1">
        <v>71.577495907275221</v>
      </c>
      <c r="O1653" s="1">
        <v>70.013273939745375</v>
      </c>
      <c r="P1653" s="1">
        <v>62.786511336328488</v>
      </c>
      <c r="Q1653" s="1">
        <v>67.912771338250792</v>
      </c>
      <c r="R1653" s="1">
        <v>67.585888257723141</v>
      </c>
      <c r="S1653" s="1">
        <v>60.183585591625189</v>
      </c>
      <c r="T1653" s="1">
        <v>60.254890221999581</v>
      </c>
      <c r="U1653" s="1">
        <v>58.794117647058826</v>
      </c>
      <c r="V1653" s="1">
        <v>67.36851392133957</v>
      </c>
      <c r="W1653" s="1">
        <v>61.442855057655819</v>
      </c>
      <c r="X1653" s="1">
        <v>63.377739904656771</v>
      </c>
      <c r="Y1653" s="1">
        <v>67.909222998104283</v>
      </c>
    </row>
    <row r="1654" spans="1:25" x14ac:dyDescent="0.25">
      <c r="A1654" s="1" t="s">
        <v>204</v>
      </c>
      <c r="B1654" s="1" t="s">
        <v>14</v>
      </c>
      <c r="C1654" s="1"/>
      <c r="D1654" s="1" t="s">
        <v>15</v>
      </c>
      <c r="E1654" s="1"/>
      <c r="F1654" s="1"/>
      <c r="G1654" s="1"/>
      <c r="H1654" s="1"/>
      <c r="I1654" s="1"/>
      <c r="J1654" s="1"/>
      <c r="K1654" s="1"/>
      <c r="L1654" s="1"/>
      <c r="M1654" s="1"/>
      <c r="N1654" s="1">
        <v>85.467510968502395</v>
      </c>
      <c r="O1654" s="1">
        <v>87.45738685785075</v>
      </c>
      <c r="P1654" s="1">
        <v>82.041923518963529</v>
      </c>
      <c r="Q1654" s="1">
        <v>91.932297154899899</v>
      </c>
      <c r="R1654" s="1">
        <v>95.758034394210569</v>
      </c>
      <c r="S1654" s="1">
        <v>92.594693551298249</v>
      </c>
      <c r="T1654" s="1">
        <v>94.147335882805706</v>
      </c>
      <c r="U1654" s="1">
        <v>92.880620550574633</v>
      </c>
      <c r="V1654" s="1">
        <v>106.30709696261682</v>
      </c>
      <c r="W1654" s="1">
        <v>99.620493358633766</v>
      </c>
      <c r="X1654" s="1">
        <v>101.86445735634832</v>
      </c>
      <c r="Y1654" s="1">
        <v>108.82562570489286</v>
      </c>
    </row>
    <row r="1655" spans="1:25" x14ac:dyDescent="0.25">
      <c r="A1655" s="1" t="s">
        <v>204</v>
      </c>
      <c r="B1655" s="1" t="s">
        <v>16</v>
      </c>
      <c r="C1655" s="1"/>
      <c r="D1655" s="1" t="s">
        <v>17</v>
      </c>
      <c r="E1655" s="1"/>
      <c r="F1655" s="1"/>
      <c r="G1655" s="1"/>
      <c r="H1655" s="1"/>
      <c r="I1655" s="1"/>
      <c r="J1655" s="1"/>
      <c r="K1655" s="1"/>
      <c r="L1655" s="1"/>
      <c r="M1655" s="1"/>
      <c r="N1655" s="1">
        <v>48.054993124222385</v>
      </c>
      <c r="O1655" s="1">
        <v>46.729339202403857</v>
      </c>
      <c r="P1655" s="1">
        <v>42.771565144707971</v>
      </c>
      <c r="Q1655" s="1">
        <v>46.95493150684932</v>
      </c>
      <c r="R1655" s="1">
        <v>51.156077348066304</v>
      </c>
      <c r="S1655" s="1">
        <v>47.221720857076555</v>
      </c>
      <c r="T1655" s="1">
        <v>48.597773895194692</v>
      </c>
      <c r="U1655" s="1">
        <v>48.225261802366546</v>
      </c>
      <c r="V1655" s="1">
        <v>55.324389116043612</v>
      </c>
      <c r="W1655" s="1">
        <v>48.9366515837104</v>
      </c>
      <c r="X1655" s="1">
        <v>50.257802738994883</v>
      </c>
      <c r="Y1655" s="1">
        <v>55.965151297002855</v>
      </c>
    </row>
    <row r="1656" spans="1:25" x14ac:dyDescent="0.25">
      <c r="A1656" s="1" t="s">
        <v>204</v>
      </c>
      <c r="B1656" s="1" t="s">
        <v>18</v>
      </c>
      <c r="C1656" s="1"/>
      <c r="D1656" s="1" t="s">
        <v>19</v>
      </c>
      <c r="E1656" s="1"/>
      <c r="F1656" s="1"/>
      <c r="G1656" s="1"/>
      <c r="H1656" s="1"/>
      <c r="I1656" s="1"/>
      <c r="J1656" s="1"/>
      <c r="K1656" s="1"/>
      <c r="L1656" s="1"/>
      <c r="M1656" s="1"/>
      <c r="N1656" s="1">
        <v>63.057516468390524</v>
      </c>
      <c r="O1656" s="1">
        <v>59.480036325496918</v>
      </c>
      <c r="P1656" s="1">
        <v>64.575994513031546</v>
      </c>
      <c r="Q1656" s="1">
        <v>65.263158727646783</v>
      </c>
      <c r="R1656" s="1">
        <v>63.171770309178484</v>
      </c>
      <c r="S1656" s="1">
        <v>57.450622009569372</v>
      </c>
      <c r="T1656" s="1">
        <v>51.633224222585923</v>
      </c>
      <c r="U1656" s="1">
        <v>47.088358084663426</v>
      </c>
      <c r="V1656" s="1">
        <v>44.839135254988911</v>
      </c>
      <c r="W1656" s="1">
        <v>44.846613448125545</v>
      </c>
      <c r="X1656" s="1">
        <v>49.264570090331219</v>
      </c>
      <c r="Y1656" s="1">
        <v>50.189483115093033</v>
      </c>
    </row>
    <row r="1657" spans="1:25" x14ac:dyDescent="0.25">
      <c r="A1657" s="1" t="s">
        <v>204</v>
      </c>
      <c r="B1657" s="1" t="s">
        <v>20</v>
      </c>
      <c r="C1657" s="1"/>
      <c r="D1657" s="1" t="s">
        <v>21</v>
      </c>
      <c r="E1657" s="1">
        <v>453.8</v>
      </c>
      <c r="F1657" s="1">
        <v>455</v>
      </c>
      <c r="G1657" s="1">
        <v>425.4</v>
      </c>
      <c r="H1657" s="1">
        <v>455.7</v>
      </c>
      <c r="I1657" s="1">
        <v>496.5</v>
      </c>
      <c r="J1657" s="1">
        <v>492.5</v>
      </c>
      <c r="K1657" s="1">
        <v>508.90000000000003</v>
      </c>
      <c r="L1657" s="1">
        <v>511.5</v>
      </c>
      <c r="M1657" s="1">
        <v>514.70000000000005</v>
      </c>
      <c r="N1657" s="1">
        <v>541.65751646839044</v>
      </c>
      <c r="O1657" s="1">
        <v>541.38003632549692</v>
      </c>
      <c r="P1657" s="1">
        <v>541.77599451303149</v>
      </c>
      <c r="Q1657" s="1">
        <v>537.66315872764676</v>
      </c>
      <c r="R1657" s="1">
        <v>529.87177030917849</v>
      </c>
      <c r="S1657" s="1">
        <v>544.35062200956929</v>
      </c>
      <c r="T1657" s="1">
        <v>535.73322422258582</v>
      </c>
      <c r="U1657" s="1">
        <v>539.98835808466345</v>
      </c>
      <c r="V1657" s="1">
        <v>552.73913525498892</v>
      </c>
      <c r="W1657" s="1">
        <v>534.94661344812562</v>
      </c>
      <c r="X1657" s="1">
        <v>525.76457009033118</v>
      </c>
      <c r="Y1657" s="1">
        <v>540.28948311509305</v>
      </c>
    </row>
    <row r="1658" spans="1:25" x14ac:dyDescent="0.25">
      <c r="A1658" s="1" t="s">
        <v>205</v>
      </c>
      <c r="B1658" s="1" t="s">
        <v>4</v>
      </c>
      <c r="C1658" s="1"/>
      <c r="D1658" s="1" t="s">
        <v>5</v>
      </c>
      <c r="E1658" s="1"/>
      <c r="F1658" s="1"/>
      <c r="G1658" s="1"/>
      <c r="H1658" s="1"/>
      <c r="I1658" s="1"/>
      <c r="J1658" s="1"/>
      <c r="K1658" s="1"/>
      <c r="L1658" s="1"/>
      <c r="M1658" s="1"/>
      <c r="N1658" s="1">
        <v>30.4</v>
      </c>
      <c r="O1658" s="1">
        <v>33.6</v>
      </c>
      <c r="P1658" s="1">
        <v>30.9</v>
      </c>
      <c r="Q1658" s="1">
        <v>31.5</v>
      </c>
      <c r="R1658" s="1">
        <v>33.9</v>
      </c>
      <c r="S1658" s="1">
        <v>42.8</v>
      </c>
      <c r="T1658" s="1">
        <v>45.8</v>
      </c>
      <c r="U1658" s="1">
        <v>44.8</v>
      </c>
      <c r="V1658" s="1">
        <v>39.1</v>
      </c>
      <c r="W1658" s="1">
        <v>33</v>
      </c>
      <c r="X1658" s="1">
        <v>38.6</v>
      </c>
      <c r="Y1658" s="1">
        <v>36.700000000000003</v>
      </c>
    </row>
    <row r="1659" spans="1:25" x14ac:dyDescent="0.25">
      <c r="A1659" s="1" t="s">
        <v>205</v>
      </c>
      <c r="B1659" s="1" t="s">
        <v>6</v>
      </c>
      <c r="C1659" s="1"/>
      <c r="D1659" s="1" t="s">
        <v>7</v>
      </c>
      <c r="E1659" s="1"/>
      <c r="F1659" s="1"/>
      <c r="G1659" s="1"/>
      <c r="H1659" s="1"/>
      <c r="I1659" s="1"/>
      <c r="J1659" s="1"/>
      <c r="K1659" s="1"/>
      <c r="L1659" s="1"/>
      <c r="M1659" s="1"/>
      <c r="N1659" s="1">
        <v>128.82211028632025</v>
      </c>
      <c r="O1659" s="1">
        <v>125.78096014171832</v>
      </c>
      <c r="P1659" s="1">
        <v>120.26471025786343</v>
      </c>
      <c r="Q1659" s="1">
        <v>122.59269586630211</v>
      </c>
      <c r="R1659" s="1">
        <v>116.78964460231883</v>
      </c>
      <c r="S1659" s="1">
        <v>127.84347357646934</v>
      </c>
      <c r="T1659" s="1">
        <v>149.85130014924064</v>
      </c>
      <c r="U1659" s="1">
        <v>138.2567989230796</v>
      </c>
      <c r="V1659" s="1">
        <v>123.80484599589323</v>
      </c>
      <c r="W1659" s="1">
        <v>124.21265398875732</v>
      </c>
      <c r="X1659" s="1">
        <v>142.47266807190721</v>
      </c>
      <c r="Y1659" s="1">
        <v>133.40544279160295</v>
      </c>
    </row>
    <row r="1660" spans="1:25" x14ac:dyDescent="0.25">
      <c r="A1660" s="1" t="s">
        <v>205</v>
      </c>
      <c r="B1660" s="1" t="s">
        <v>8</v>
      </c>
      <c r="C1660" s="1"/>
      <c r="D1660" s="1" t="s">
        <v>9</v>
      </c>
      <c r="E1660" s="1"/>
      <c r="F1660" s="1"/>
      <c r="G1660" s="1"/>
      <c r="H1660" s="1"/>
      <c r="I1660" s="1"/>
      <c r="J1660" s="1"/>
      <c r="K1660" s="1"/>
      <c r="L1660" s="1"/>
      <c r="M1660" s="1"/>
      <c r="N1660" s="1">
        <v>177.53740367621069</v>
      </c>
      <c r="O1660" s="1">
        <v>172.13714083259524</v>
      </c>
      <c r="P1660" s="1">
        <v>174.53703775857184</v>
      </c>
      <c r="Q1660" s="1">
        <v>171.86663347154578</v>
      </c>
      <c r="R1660" s="1">
        <v>160.17856975423285</v>
      </c>
      <c r="S1660" s="1">
        <v>186.53557075903677</v>
      </c>
      <c r="T1660" s="1">
        <v>212.78638047581424</v>
      </c>
      <c r="U1660" s="1">
        <v>191.03414735170767</v>
      </c>
      <c r="V1660" s="1">
        <v>187.35791923340179</v>
      </c>
      <c r="W1660" s="1">
        <v>200.32226664616331</v>
      </c>
      <c r="X1660" s="1">
        <v>199.9346974448614</v>
      </c>
      <c r="Y1660" s="1">
        <v>184.37053559015709</v>
      </c>
    </row>
    <row r="1661" spans="1:25" x14ac:dyDescent="0.25">
      <c r="A1661" s="1" t="s">
        <v>205</v>
      </c>
      <c r="B1661" s="1" t="s">
        <v>10</v>
      </c>
      <c r="C1661" s="1"/>
      <c r="D1661" s="1" t="s">
        <v>11</v>
      </c>
      <c r="E1661" s="1"/>
      <c r="F1661" s="1"/>
      <c r="G1661" s="1"/>
      <c r="H1661" s="1"/>
      <c r="I1661" s="1"/>
      <c r="J1661" s="1"/>
      <c r="K1661" s="1"/>
      <c r="L1661" s="1"/>
      <c r="M1661" s="1"/>
      <c r="N1661" s="1">
        <v>33.940486037469064</v>
      </c>
      <c r="O1661" s="1">
        <v>33.58189902568644</v>
      </c>
      <c r="P1661" s="1">
        <v>34.698251983564759</v>
      </c>
      <c r="Q1661" s="1">
        <v>37.040670662152124</v>
      </c>
      <c r="R1661" s="1">
        <v>35.131785643448318</v>
      </c>
      <c r="S1661" s="1">
        <v>37.820955664493894</v>
      </c>
      <c r="T1661" s="1">
        <v>41.462319374945132</v>
      </c>
      <c r="U1661" s="1">
        <v>40.909053725212708</v>
      </c>
      <c r="V1661" s="1">
        <v>36.737234770704994</v>
      </c>
      <c r="W1661" s="1">
        <v>37.36507936507936</v>
      </c>
      <c r="X1661" s="1">
        <v>43.592634483231379</v>
      </c>
      <c r="Y1661" s="1">
        <v>40.024021618239949</v>
      </c>
    </row>
    <row r="1662" spans="1:25" x14ac:dyDescent="0.25">
      <c r="A1662" s="1" t="s">
        <v>205</v>
      </c>
      <c r="B1662" s="1" t="s">
        <v>12</v>
      </c>
      <c r="C1662" s="1"/>
      <c r="D1662" s="1" t="s">
        <v>13</v>
      </c>
      <c r="E1662" s="1"/>
      <c r="F1662" s="1"/>
      <c r="G1662" s="1"/>
      <c r="H1662" s="1"/>
      <c r="I1662" s="1"/>
      <c r="J1662" s="1"/>
      <c r="K1662" s="1"/>
      <c r="L1662" s="1"/>
      <c r="M1662" s="1"/>
      <c r="N1662" s="1">
        <v>113.56078580315629</v>
      </c>
      <c r="O1662" s="1">
        <v>103.78559266190463</v>
      </c>
      <c r="P1662" s="1">
        <v>107.46667798558144</v>
      </c>
      <c r="Q1662" s="1">
        <v>103.54398840885142</v>
      </c>
      <c r="R1662" s="1">
        <v>101.99324955256401</v>
      </c>
      <c r="S1662" s="1">
        <v>94.217403243689233</v>
      </c>
      <c r="T1662" s="1">
        <v>93.706743069385553</v>
      </c>
      <c r="U1662" s="1">
        <v>97.558823529411768</v>
      </c>
      <c r="V1662" s="1">
        <v>107.84845940420561</v>
      </c>
      <c r="W1662" s="1">
        <v>102.4925339366516</v>
      </c>
      <c r="X1662" s="1">
        <v>97.639951964482819</v>
      </c>
      <c r="Y1662" s="1">
        <v>100.74028267703309</v>
      </c>
    </row>
    <row r="1663" spans="1:25" x14ac:dyDescent="0.25">
      <c r="A1663" s="1" t="s">
        <v>205</v>
      </c>
      <c r="B1663" s="1" t="s">
        <v>14</v>
      </c>
      <c r="C1663" s="1"/>
      <c r="D1663" s="1" t="s">
        <v>15</v>
      </c>
      <c r="E1663" s="1"/>
      <c r="F1663" s="1"/>
      <c r="G1663" s="1"/>
      <c r="H1663" s="1"/>
      <c r="I1663" s="1"/>
      <c r="J1663" s="1"/>
      <c r="K1663" s="1"/>
      <c r="L1663" s="1"/>
      <c r="M1663" s="1"/>
      <c r="N1663" s="1">
        <v>135.5978940475411</v>
      </c>
      <c r="O1663" s="1">
        <v>129.64422625794037</v>
      </c>
      <c r="P1663" s="1">
        <v>140.42463561801276</v>
      </c>
      <c r="Q1663" s="1">
        <v>140.16563487881982</v>
      </c>
      <c r="R1663" s="1">
        <v>144.50757917671777</v>
      </c>
      <c r="S1663" s="1">
        <v>144.9569927545574</v>
      </c>
      <c r="T1663" s="1">
        <v>146.41533959705302</v>
      </c>
      <c r="U1663" s="1">
        <v>154.11956896761183</v>
      </c>
      <c r="V1663" s="1">
        <v>170.18419976635514</v>
      </c>
      <c r="W1663" s="1">
        <v>166.1764705882353</v>
      </c>
      <c r="X1663" s="1">
        <v>156.93271388541831</v>
      </c>
      <c r="Y1663" s="1">
        <v>161.43792863484751</v>
      </c>
    </row>
    <row r="1664" spans="1:25" x14ac:dyDescent="0.25">
      <c r="A1664" s="1" t="s">
        <v>205</v>
      </c>
      <c r="B1664" s="1" t="s">
        <v>16</v>
      </c>
      <c r="C1664" s="1"/>
      <c r="D1664" s="1" t="s">
        <v>17</v>
      </c>
      <c r="E1664" s="1"/>
      <c r="F1664" s="1"/>
      <c r="G1664" s="1"/>
      <c r="H1664" s="1"/>
      <c r="I1664" s="1"/>
      <c r="J1664" s="1"/>
      <c r="K1664" s="1"/>
      <c r="L1664" s="1"/>
      <c r="M1664" s="1"/>
      <c r="N1664" s="1">
        <v>76.241320149302595</v>
      </c>
      <c r="O1664" s="1">
        <v>69.270181080154984</v>
      </c>
      <c r="P1664" s="1">
        <v>73.208686396405824</v>
      </c>
      <c r="Q1664" s="1">
        <v>71.590376712328762</v>
      </c>
      <c r="R1664" s="1">
        <v>77.199171270718239</v>
      </c>
      <c r="S1664" s="1">
        <v>73.925604001753356</v>
      </c>
      <c r="T1664" s="1">
        <v>75.577917333561388</v>
      </c>
      <c r="U1664" s="1">
        <v>80.021607502976408</v>
      </c>
      <c r="V1664" s="1">
        <v>88.56734082943926</v>
      </c>
      <c r="W1664" s="1">
        <v>81.63099547511311</v>
      </c>
      <c r="X1664" s="1">
        <v>77.427334150098844</v>
      </c>
      <c r="Y1664" s="1">
        <v>83.0217886881194</v>
      </c>
    </row>
    <row r="1665" spans="1:25" x14ac:dyDescent="0.25">
      <c r="A1665" s="1" t="s">
        <v>205</v>
      </c>
      <c r="B1665" s="1" t="s">
        <v>18</v>
      </c>
      <c r="C1665" s="1"/>
      <c r="D1665" s="1" t="s">
        <v>19</v>
      </c>
      <c r="E1665" s="1"/>
      <c r="F1665" s="1"/>
      <c r="G1665" s="1"/>
      <c r="H1665" s="1"/>
      <c r="I1665" s="1"/>
      <c r="J1665" s="1"/>
      <c r="K1665" s="1"/>
      <c r="L1665" s="1"/>
      <c r="M1665" s="1"/>
      <c r="N1665" s="1">
        <v>90.172532199390432</v>
      </c>
      <c r="O1665" s="1">
        <v>92.482550970811701</v>
      </c>
      <c r="P1665" s="1">
        <v>102.28753825050121</v>
      </c>
      <c r="Q1665" s="1">
        <v>114.4829878145276</v>
      </c>
      <c r="R1665" s="1">
        <v>96.041452519979543</v>
      </c>
      <c r="S1665" s="1">
        <v>84.96441558441559</v>
      </c>
      <c r="T1665" s="1">
        <v>64.280196399345343</v>
      </c>
      <c r="U1665" s="1">
        <v>65.709740458015261</v>
      </c>
      <c r="V1665" s="1">
        <v>63.700554323725058</v>
      </c>
      <c r="W1665" s="1">
        <v>62.523482454228422</v>
      </c>
      <c r="X1665" s="1">
        <v>66.052793576446973</v>
      </c>
      <c r="Y1665" s="1">
        <v>75.338456237077878</v>
      </c>
    </row>
    <row r="1666" spans="1:25" x14ac:dyDescent="0.25">
      <c r="A1666" s="1" t="s">
        <v>205</v>
      </c>
      <c r="B1666" s="1" t="s">
        <v>20</v>
      </c>
      <c r="C1666" s="1"/>
      <c r="D1666" s="1" t="s">
        <v>21</v>
      </c>
      <c r="E1666" s="1">
        <v>557.6</v>
      </c>
      <c r="F1666" s="1">
        <v>599.9</v>
      </c>
      <c r="G1666" s="1">
        <v>615.09999999999991</v>
      </c>
      <c r="H1666" s="1">
        <v>683</v>
      </c>
      <c r="I1666" s="1">
        <v>697.59999999999991</v>
      </c>
      <c r="J1666" s="1">
        <v>730.30000000000007</v>
      </c>
      <c r="K1666" s="1">
        <v>724.5</v>
      </c>
      <c r="L1666" s="1">
        <v>743.8</v>
      </c>
      <c r="M1666" s="1">
        <v>782.1</v>
      </c>
      <c r="N1666" s="1">
        <v>786.27253219939041</v>
      </c>
      <c r="O1666" s="1">
        <v>760.2825509708116</v>
      </c>
      <c r="P1666" s="1">
        <v>783.78753825050137</v>
      </c>
      <c r="Q1666" s="1">
        <v>792.78298781452759</v>
      </c>
      <c r="R1666" s="1">
        <v>765.74145251997959</v>
      </c>
      <c r="S1666" s="1">
        <v>793.06441558441554</v>
      </c>
      <c r="T1666" s="1">
        <v>829.88019639934532</v>
      </c>
      <c r="U1666" s="1">
        <v>812.40974045801522</v>
      </c>
      <c r="V1666" s="1">
        <v>817.30055432372512</v>
      </c>
      <c r="W1666" s="1">
        <v>807.72348245422836</v>
      </c>
      <c r="X1666" s="1">
        <v>822.65279357644692</v>
      </c>
      <c r="Y1666" s="1">
        <v>815.03845623707775</v>
      </c>
    </row>
    <row r="1667" spans="1:25" x14ac:dyDescent="0.25">
      <c r="A1667" s="1" t="s">
        <v>206</v>
      </c>
      <c r="B1667" s="1" t="s">
        <v>4</v>
      </c>
      <c r="C1667" s="1"/>
      <c r="D1667" s="1" t="s">
        <v>5</v>
      </c>
      <c r="E1667" s="1"/>
      <c r="F1667" s="1"/>
      <c r="G1667" s="1"/>
      <c r="H1667" s="1"/>
      <c r="I1667" s="1"/>
      <c r="J1667" s="1"/>
      <c r="K1667" s="1"/>
      <c r="L1667" s="1"/>
      <c r="M1667" s="1"/>
      <c r="N1667" s="1">
        <v>50.8</v>
      </c>
      <c r="O1667" s="1">
        <v>66.400000000000006</v>
      </c>
      <c r="P1667" s="1">
        <v>67</v>
      </c>
      <c r="Q1667" s="1">
        <v>50.1</v>
      </c>
      <c r="R1667" s="1">
        <v>60.5</v>
      </c>
      <c r="S1667" s="1">
        <v>52.6</v>
      </c>
      <c r="T1667" s="1">
        <v>47.2</v>
      </c>
      <c r="U1667" s="1">
        <v>56.1</v>
      </c>
      <c r="V1667" s="1">
        <v>59.8</v>
      </c>
      <c r="W1667" s="1">
        <v>45.3</v>
      </c>
      <c r="X1667" s="1">
        <v>38.299999999999997</v>
      </c>
      <c r="Y1667" s="1">
        <v>30.3</v>
      </c>
    </row>
    <row r="1668" spans="1:25" x14ac:dyDescent="0.25">
      <c r="A1668" s="1" t="s">
        <v>206</v>
      </c>
      <c r="B1668" s="1" t="s">
        <v>6</v>
      </c>
      <c r="C1668" s="1"/>
      <c r="D1668" s="1" t="s">
        <v>7</v>
      </c>
      <c r="E1668" s="1"/>
      <c r="F1668" s="1"/>
      <c r="G1668" s="1"/>
      <c r="H1668" s="1"/>
      <c r="I1668" s="1"/>
      <c r="J1668" s="1"/>
      <c r="K1668" s="1"/>
      <c r="L1668" s="1"/>
      <c r="M1668" s="1"/>
      <c r="N1668" s="1">
        <v>151.70148462354189</v>
      </c>
      <c r="O1668" s="1">
        <v>136.71321169176261</v>
      </c>
      <c r="P1668" s="1">
        <v>145.87937801076791</v>
      </c>
      <c r="Q1668" s="1">
        <v>136.86798602183634</v>
      </c>
      <c r="R1668" s="1">
        <v>133.01529237815325</v>
      </c>
      <c r="S1668" s="1">
        <v>141.2184021979206</v>
      </c>
      <c r="T1668" s="1">
        <v>141.73533491352822</v>
      </c>
      <c r="U1668" s="1">
        <v>132.48888908064822</v>
      </c>
      <c r="V1668" s="1">
        <v>136.75441478439427</v>
      </c>
      <c r="W1668" s="1">
        <v>140.69695012558307</v>
      </c>
      <c r="X1668" s="1">
        <v>138.17467482391652</v>
      </c>
      <c r="Y1668" s="1">
        <v>135.6181912970944</v>
      </c>
    </row>
    <row r="1669" spans="1:25" x14ac:dyDescent="0.25">
      <c r="A1669" s="1" t="s">
        <v>206</v>
      </c>
      <c r="B1669" s="1" t="s">
        <v>8</v>
      </c>
      <c r="C1669" s="1"/>
      <c r="D1669" s="1" t="s">
        <v>9</v>
      </c>
      <c r="E1669" s="1"/>
      <c r="F1669" s="1"/>
      <c r="G1669" s="1"/>
      <c r="H1669" s="1"/>
      <c r="I1669" s="1"/>
      <c r="J1669" s="1"/>
      <c r="K1669" s="1"/>
      <c r="L1669" s="1"/>
      <c r="M1669" s="1"/>
      <c r="N1669" s="1">
        <v>232.33004948745142</v>
      </c>
      <c r="O1669" s="1">
        <v>252.28611868910539</v>
      </c>
      <c r="P1669" s="1">
        <v>258.83213729101726</v>
      </c>
      <c r="Q1669" s="1">
        <v>291.97814735012406</v>
      </c>
      <c r="R1669" s="1">
        <v>261.97204421284187</v>
      </c>
      <c r="S1669" s="1">
        <v>280.40383019985995</v>
      </c>
      <c r="T1669" s="1">
        <v>278.94795013607234</v>
      </c>
      <c r="U1669" s="1">
        <v>263.50873444592099</v>
      </c>
      <c r="V1669" s="1">
        <v>277.96575975359343</v>
      </c>
      <c r="W1669" s="1">
        <v>288.8792403506074</v>
      </c>
      <c r="X1669" s="1">
        <v>296.34775589943962</v>
      </c>
      <c r="Y1669" s="1">
        <v>288.3939229111636</v>
      </c>
    </row>
    <row r="1670" spans="1:25" x14ac:dyDescent="0.25">
      <c r="A1670" s="1" t="s">
        <v>206</v>
      </c>
      <c r="B1670" s="1" t="s">
        <v>10</v>
      </c>
      <c r="C1670" s="1"/>
      <c r="D1670" s="1" t="s">
        <v>11</v>
      </c>
      <c r="E1670" s="1"/>
      <c r="F1670" s="1"/>
      <c r="G1670" s="1"/>
      <c r="H1670" s="1"/>
      <c r="I1670" s="1"/>
      <c r="J1670" s="1"/>
      <c r="K1670" s="1"/>
      <c r="L1670" s="1"/>
      <c r="M1670" s="1"/>
      <c r="N1670" s="1">
        <v>39.968465889006715</v>
      </c>
      <c r="O1670" s="1">
        <v>36.500669619131969</v>
      </c>
      <c r="P1670" s="1">
        <v>42.088484698214799</v>
      </c>
      <c r="Q1670" s="1">
        <v>41.353866628039611</v>
      </c>
      <c r="R1670" s="1">
        <v>40.012663409004858</v>
      </c>
      <c r="S1670" s="1">
        <v>41.777767602219477</v>
      </c>
      <c r="T1670" s="1">
        <v>39.216714950399435</v>
      </c>
      <c r="U1670" s="1">
        <v>39.202376473430789</v>
      </c>
      <c r="V1670" s="1">
        <v>40.579825462012323</v>
      </c>
      <c r="W1670" s="1">
        <v>42.323809523809523</v>
      </c>
      <c r="X1670" s="1">
        <v>42.277569276643881</v>
      </c>
      <c r="Y1670" s="1">
        <v>40.687885791741969</v>
      </c>
    </row>
    <row r="1671" spans="1:25" x14ac:dyDescent="0.25">
      <c r="A1671" s="1" t="s">
        <v>206</v>
      </c>
      <c r="B1671" s="1" t="s">
        <v>12</v>
      </c>
      <c r="C1671" s="1"/>
      <c r="D1671" s="1" t="s">
        <v>13</v>
      </c>
      <c r="E1671" s="1"/>
      <c r="F1671" s="1"/>
      <c r="G1671" s="1"/>
      <c r="H1671" s="1"/>
      <c r="I1671" s="1"/>
      <c r="J1671" s="1"/>
      <c r="K1671" s="1"/>
      <c r="L1671" s="1"/>
      <c r="M1671" s="1"/>
      <c r="N1671" s="1">
        <v>127.65991225198087</v>
      </c>
      <c r="O1671" s="1">
        <v>118.83741796041014</v>
      </c>
      <c r="P1671" s="1">
        <v>126.64400794065405</v>
      </c>
      <c r="Q1671" s="1">
        <v>125.18543730242358</v>
      </c>
      <c r="R1671" s="1">
        <v>123.60813036598969</v>
      </c>
      <c r="S1671" s="1">
        <v>111.82110202923961</v>
      </c>
      <c r="T1671" s="1">
        <v>111.51607022859724</v>
      </c>
      <c r="U1671" s="1">
        <v>114.61764705882354</v>
      </c>
      <c r="V1671" s="1">
        <v>110.17252604166667</v>
      </c>
      <c r="W1671" s="1">
        <v>106.53020726901184</v>
      </c>
      <c r="X1671" s="1">
        <v>113.31528160215431</v>
      </c>
      <c r="Y1671" s="1">
        <v>115.97389436805605</v>
      </c>
    </row>
    <row r="1672" spans="1:25" x14ac:dyDescent="0.25">
      <c r="A1672" s="1" t="s">
        <v>206</v>
      </c>
      <c r="B1672" s="1" t="s">
        <v>14</v>
      </c>
      <c r="C1672" s="1"/>
      <c r="D1672" s="1" t="s">
        <v>15</v>
      </c>
      <c r="E1672" s="1"/>
      <c r="F1672" s="1"/>
      <c r="G1672" s="1"/>
      <c r="H1672" s="1"/>
      <c r="I1672" s="1"/>
      <c r="J1672" s="1"/>
      <c r="K1672" s="1"/>
      <c r="L1672" s="1"/>
      <c r="M1672" s="1"/>
      <c r="N1672" s="1">
        <v>152.43303516469126</v>
      </c>
      <c r="O1672" s="1">
        <v>148.44627955402095</v>
      </c>
      <c r="P1672" s="1">
        <v>165.48328283355968</v>
      </c>
      <c r="Q1672" s="1">
        <v>169.46127502634351</v>
      </c>
      <c r="R1672" s="1">
        <v>175.13229320675435</v>
      </c>
      <c r="S1672" s="1">
        <v>172.04094061831216</v>
      </c>
      <c r="T1672" s="1">
        <v>174.2421383801483</v>
      </c>
      <c r="U1672" s="1">
        <v>181.06842335447189</v>
      </c>
      <c r="V1672" s="1">
        <v>173.8515625</v>
      </c>
      <c r="W1672" s="1">
        <v>172.72296015180265</v>
      </c>
      <c r="X1672" s="1">
        <v>182.12703210858936</v>
      </c>
      <c r="Y1672" s="1">
        <v>185.85003719434647</v>
      </c>
    </row>
    <row r="1673" spans="1:25" x14ac:dyDescent="0.25">
      <c r="A1673" s="1" t="s">
        <v>206</v>
      </c>
      <c r="B1673" s="1" t="s">
        <v>16</v>
      </c>
      <c r="C1673" s="1"/>
      <c r="D1673" s="1" t="s">
        <v>17</v>
      </c>
      <c r="E1673" s="1"/>
      <c r="F1673" s="1"/>
      <c r="G1673" s="1"/>
      <c r="H1673" s="1"/>
      <c r="I1673" s="1"/>
      <c r="J1673" s="1"/>
      <c r="K1673" s="1"/>
      <c r="L1673" s="1"/>
      <c r="M1673" s="1"/>
      <c r="N1673" s="1">
        <v>85.707052583327879</v>
      </c>
      <c r="O1673" s="1">
        <v>79.316302485568954</v>
      </c>
      <c r="P1673" s="1">
        <v>86.27270922578623</v>
      </c>
      <c r="Q1673" s="1">
        <v>86.55328767123288</v>
      </c>
      <c r="R1673" s="1">
        <v>93.559576427256005</v>
      </c>
      <c r="S1673" s="1">
        <v>87.737957352448248</v>
      </c>
      <c r="T1673" s="1">
        <v>89.941791391254412</v>
      </c>
      <c r="U1673" s="1">
        <v>94.013929586704563</v>
      </c>
      <c r="V1673" s="1">
        <v>90.475911458333329</v>
      </c>
      <c r="W1673" s="1">
        <v>84.846832579185516</v>
      </c>
      <c r="X1673" s="1">
        <v>89.857686289256279</v>
      </c>
      <c r="Y1673" s="1">
        <v>95.576068437597485</v>
      </c>
    </row>
    <row r="1674" spans="1:25" x14ac:dyDescent="0.25">
      <c r="A1674" s="1" t="s">
        <v>206</v>
      </c>
      <c r="B1674" s="1" t="s">
        <v>18</v>
      </c>
      <c r="C1674" s="1"/>
      <c r="D1674" s="1" t="s">
        <v>19</v>
      </c>
      <c r="E1674" s="1"/>
      <c r="F1674" s="1"/>
      <c r="G1674" s="1"/>
      <c r="H1674" s="1"/>
      <c r="I1674" s="1"/>
      <c r="J1674" s="1"/>
      <c r="K1674" s="1"/>
      <c r="L1674" s="1"/>
      <c r="M1674" s="1"/>
      <c r="N1674" s="1">
        <v>90.522554321109041</v>
      </c>
      <c r="O1674" s="1">
        <v>94.191637461308233</v>
      </c>
      <c r="P1674" s="1">
        <v>90.164651260947565</v>
      </c>
      <c r="Q1674" s="1">
        <v>87.969465105238186</v>
      </c>
      <c r="R1674" s="1">
        <v>82.467806689449176</v>
      </c>
      <c r="S1674" s="1">
        <v>88.259193438140812</v>
      </c>
      <c r="T1674" s="1">
        <v>73.39296235679214</v>
      </c>
      <c r="U1674" s="1">
        <v>77.069071478140174</v>
      </c>
      <c r="V1674" s="1">
        <v>84.883259423503318</v>
      </c>
      <c r="W1674" s="1">
        <v>88.281034764603305</v>
      </c>
      <c r="X1674" s="1">
        <v>104.09685513549682</v>
      </c>
      <c r="Y1674" s="1">
        <v>82.900895933838726</v>
      </c>
    </row>
    <row r="1675" spans="1:25" x14ac:dyDescent="0.25">
      <c r="A1675" s="1" t="s">
        <v>206</v>
      </c>
      <c r="B1675" s="1" t="s">
        <v>20</v>
      </c>
      <c r="C1675" s="1"/>
      <c r="D1675" s="1" t="s">
        <v>21</v>
      </c>
      <c r="E1675" s="1">
        <v>714</v>
      </c>
      <c r="F1675" s="1">
        <v>765.2</v>
      </c>
      <c r="G1675" s="1">
        <v>767</v>
      </c>
      <c r="H1675" s="1">
        <v>782.1</v>
      </c>
      <c r="I1675" s="1">
        <v>848.9</v>
      </c>
      <c r="J1675" s="1">
        <v>892.9</v>
      </c>
      <c r="K1675" s="1">
        <v>884.9</v>
      </c>
      <c r="L1675" s="1">
        <v>877.69999999999993</v>
      </c>
      <c r="M1675" s="1">
        <v>886.9</v>
      </c>
      <c r="N1675" s="1">
        <v>931.12255432110896</v>
      </c>
      <c r="O1675" s="1">
        <v>932.69163746130823</v>
      </c>
      <c r="P1675" s="1">
        <v>982.36465126094754</v>
      </c>
      <c r="Q1675" s="1">
        <v>989.4694651052381</v>
      </c>
      <c r="R1675" s="1">
        <v>970.26780668944923</v>
      </c>
      <c r="S1675" s="1">
        <v>975.85919343814089</v>
      </c>
      <c r="T1675" s="1">
        <v>956.19296235679212</v>
      </c>
      <c r="U1675" s="1">
        <v>958.06907147814013</v>
      </c>
      <c r="V1675" s="1">
        <v>974.48325942350334</v>
      </c>
      <c r="W1675" s="1">
        <v>969.58103476460326</v>
      </c>
      <c r="X1675" s="1">
        <v>1004.4968551354968</v>
      </c>
      <c r="Y1675" s="1">
        <v>975.30089593383855</v>
      </c>
    </row>
    <row r="1676" spans="1:25" x14ac:dyDescent="0.25">
      <c r="A1676" s="1" t="s">
        <v>207</v>
      </c>
      <c r="B1676" s="1" t="s">
        <v>4</v>
      </c>
      <c r="C1676" s="1"/>
      <c r="D1676" s="1" t="s">
        <v>5</v>
      </c>
      <c r="E1676" s="1"/>
      <c r="F1676" s="1"/>
      <c r="G1676" s="1"/>
      <c r="H1676" s="1"/>
      <c r="I1676" s="1"/>
      <c r="J1676" s="1"/>
      <c r="K1676" s="1"/>
      <c r="L1676" s="1"/>
      <c r="M1676" s="1"/>
      <c r="N1676" s="1">
        <v>23.7</v>
      </c>
      <c r="O1676" s="1">
        <v>31.8</v>
      </c>
      <c r="P1676" s="1">
        <v>33.700000000000003</v>
      </c>
      <c r="Q1676" s="1">
        <v>45.9</v>
      </c>
      <c r="R1676" s="1">
        <v>38.6</v>
      </c>
      <c r="S1676" s="1">
        <v>33.700000000000003</v>
      </c>
      <c r="T1676" s="1">
        <v>30.5</v>
      </c>
      <c r="U1676" s="1">
        <v>26.3</v>
      </c>
      <c r="V1676" s="1">
        <v>26</v>
      </c>
      <c r="W1676" s="1">
        <v>19.3</v>
      </c>
      <c r="X1676" s="1">
        <v>22.4</v>
      </c>
      <c r="Y1676" s="1">
        <v>28</v>
      </c>
    </row>
    <row r="1677" spans="1:25" x14ac:dyDescent="0.25">
      <c r="A1677" s="1" t="s">
        <v>207</v>
      </c>
      <c r="B1677" s="1" t="s">
        <v>6</v>
      </c>
      <c r="C1677" s="1"/>
      <c r="D1677" s="1" t="s">
        <v>7</v>
      </c>
      <c r="E1677" s="1"/>
      <c r="F1677" s="1"/>
      <c r="G1677" s="1"/>
      <c r="H1677" s="1"/>
      <c r="I1677" s="1"/>
      <c r="J1677" s="1"/>
      <c r="K1677" s="1"/>
      <c r="L1677" s="1"/>
      <c r="M1677" s="1"/>
      <c r="N1677" s="1">
        <v>63.612937433722152</v>
      </c>
      <c r="O1677" s="1">
        <v>68.897211691762621</v>
      </c>
      <c r="P1677" s="1">
        <v>67.024061348824034</v>
      </c>
      <c r="Q1677" s="1">
        <v>58.324756921182697</v>
      </c>
      <c r="R1677" s="1">
        <v>54.513507275645075</v>
      </c>
      <c r="S1677" s="1">
        <v>60.100328610677153</v>
      </c>
      <c r="T1677" s="1">
        <v>61.634286717584061</v>
      </c>
      <c r="U1677" s="1">
        <v>64.658269333655497</v>
      </c>
      <c r="V1677" s="1">
        <v>60.79909650924025</v>
      </c>
      <c r="W1677" s="1">
        <v>56.011780887453654</v>
      </c>
      <c r="X1677" s="1">
        <v>53.318348671019486</v>
      </c>
      <c r="Y1677" s="1">
        <v>57.182079799805372</v>
      </c>
    </row>
    <row r="1678" spans="1:25" x14ac:dyDescent="0.25">
      <c r="A1678" s="1" t="s">
        <v>207</v>
      </c>
      <c r="B1678" s="1" t="s">
        <v>8</v>
      </c>
      <c r="C1678" s="1"/>
      <c r="D1678" s="1" t="s">
        <v>9</v>
      </c>
      <c r="E1678" s="1"/>
      <c r="F1678" s="1"/>
      <c r="G1678" s="1"/>
      <c r="H1678" s="1"/>
      <c r="I1678" s="1"/>
      <c r="J1678" s="1"/>
      <c r="K1678" s="1"/>
      <c r="L1678" s="1"/>
      <c r="M1678" s="1"/>
      <c r="N1678" s="1">
        <v>88.027097914457414</v>
      </c>
      <c r="O1678" s="1">
        <v>84.308118689105413</v>
      </c>
      <c r="P1678" s="1">
        <v>75.938447506375738</v>
      </c>
      <c r="Q1678" s="1">
        <v>71.85275670390557</v>
      </c>
      <c r="R1678" s="1">
        <v>86.188148001226125</v>
      </c>
      <c r="S1678" s="1">
        <v>92.219711253568917</v>
      </c>
      <c r="T1678" s="1">
        <v>91.612137652532695</v>
      </c>
      <c r="U1678" s="1">
        <v>88.90987867386913</v>
      </c>
      <c r="V1678" s="1">
        <v>94.059681724846001</v>
      </c>
      <c r="W1678" s="1">
        <v>80.039012763339997</v>
      </c>
      <c r="X1678" s="1">
        <v>79.267734306719433</v>
      </c>
      <c r="Y1678" s="1">
        <v>87.462272348116215</v>
      </c>
    </row>
    <row r="1679" spans="1:25" x14ac:dyDescent="0.25">
      <c r="A1679" s="1" t="s">
        <v>207</v>
      </c>
      <c r="B1679" s="1" t="s">
        <v>10</v>
      </c>
      <c r="C1679" s="1"/>
      <c r="D1679" s="1" t="s">
        <v>11</v>
      </c>
      <c r="E1679" s="1"/>
      <c r="F1679" s="1"/>
      <c r="G1679" s="1"/>
      <c r="H1679" s="1"/>
      <c r="I1679" s="1"/>
      <c r="J1679" s="1"/>
      <c r="K1679" s="1"/>
      <c r="L1679" s="1"/>
      <c r="M1679" s="1"/>
      <c r="N1679" s="1">
        <v>16.759964651820429</v>
      </c>
      <c r="O1679" s="1">
        <v>18.394669619131971</v>
      </c>
      <c r="P1679" s="1">
        <v>19.337491144800229</v>
      </c>
      <c r="Q1679" s="1">
        <v>17.622486374911727</v>
      </c>
      <c r="R1679" s="1">
        <v>16.398344723128801</v>
      </c>
      <c r="S1679" s="1">
        <v>17.779960135753921</v>
      </c>
      <c r="T1679" s="1">
        <v>17.053575629883237</v>
      </c>
      <c r="U1679" s="1">
        <v>19.131851992475365</v>
      </c>
      <c r="V1679" s="1">
        <v>18.041221765913757</v>
      </c>
      <c r="W1679" s="1">
        <v>16.849206349206348</v>
      </c>
      <c r="X1679" s="1">
        <v>16.313917022261069</v>
      </c>
      <c r="Y1679" s="1">
        <v>17.15564785207841</v>
      </c>
    </row>
    <row r="1680" spans="1:25" x14ac:dyDescent="0.25">
      <c r="A1680" s="1" t="s">
        <v>207</v>
      </c>
      <c r="B1680" s="1" t="s">
        <v>12</v>
      </c>
      <c r="C1680" s="1"/>
      <c r="D1680" s="1" t="s">
        <v>13</v>
      </c>
      <c r="E1680" s="1"/>
      <c r="F1680" s="1"/>
      <c r="G1680" s="1"/>
      <c r="H1680" s="1"/>
      <c r="I1680" s="1"/>
      <c r="J1680" s="1"/>
      <c r="K1680" s="1"/>
      <c r="L1680" s="1"/>
      <c r="M1680" s="1"/>
      <c r="N1680" s="1">
        <v>61.596431143998423</v>
      </c>
      <c r="O1680" s="1">
        <v>58.39011044044387</v>
      </c>
      <c r="P1680" s="1">
        <v>58.703380002089645</v>
      </c>
      <c r="Q1680" s="1">
        <v>56.418830347734456</v>
      </c>
      <c r="R1680" s="1">
        <v>55.329053510751436</v>
      </c>
      <c r="S1680" s="1">
        <v>51.456965680839538</v>
      </c>
      <c r="T1680" s="1">
        <v>51.439273278189795</v>
      </c>
      <c r="U1680" s="1">
        <v>51.147058823529413</v>
      </c>
      <c r="V1680" s="1">
        <v>54.453763872663551</v>
      </c>
      <c r="W1680" s="1">
        <v>56.849270179535843</v>
      </c>
      <c r="X1680" s="1">
        <v>59.730946518031509</v>
      </c>
      <c r="Y1680" s="1">
        <v>54.251502171669905</v>
      </c>
    </row>
    <row r="1681" spans="1:25" x14ac:dyDescent="0.25">
      <c r="A1681" s="1" t="s">
        <v>207</v>
      </c>
      <c r="B1681" s="1" t="s">
        <v>14</v>
      </c>
      <c r="C1681" s="1"/>
      <c r="D1681" s="1" t="s">
        <v>15</v>
      </c>
      <c r="E1681" s="1"/>
      <c r="F1681" s="1"/>
      <c r="G1681" s="1"/>
      <c r="H1681" s="1"/>
      <c r="I1681" s="1"/>
      <c r="J1681" s="1"/>
      <c r="K1681" s="1"/>
      <c r="L1681" s="1"/>
      <c r="M1681" s="1"/>
      <c r="N1681" s="1">
        <v>73.549564534084212</v>
      </c>
      <c r="O1681" s="1">
        <v>72.938261419647333</v>
      </c>
      <c r="P1681" s="1">
        <v>76.706574548114091</v>
      </c>
      <c r="Q1681" s="1">
        <v>76.373155953635404</v>
      </c>
      <c r="R1681" s="1">
        <v>78.392125126449301</v>
      </c>
      <c r="S1681" s="1">
        <v>79.168462986359998</v>
      </c>
      <c r="T1681" s="1">
        <v>80.373070485173557</v>
      </c>
      <c r="U1681" s="1">
        <v>80.800099618533906</v>
      </c>
      <c r="V1681" s="1">
        <v>85.927701518691592</v>
      </c>
      <c r="W1681" s="1">
        <v>92.172675521821631</v>
      </c>
      <c r="X1681" s="1">
        <v>96.003115030507388</v>
      </c>
      <c r="Y1681" s="1">
        <v>86.938907686031726</v>
      </c>
    </row>
    <row r="1682" spans="1:25" x14ac:dyDescent="0.25">
      <c r="A1682" s="1" t="s">
        <v>207</v>
      </c>
      <c r="B1682" s="1" t="s">
        <v>16</v>
      </c>
      <c r="C1682" s="1"/>
      <c r="D1682" s="1" t="s">
        <v>17</v>
      </c>
      <c r="E1682" s="1"/>
      <c r="F1682" s="1"/>
      <c r="G1682" s="1"/>
      <c r="H1682" s="1"/>
      <c r="I1682" s="1"/>
      <c r="J1682" s="1"/>
      <c r="K1682" s="1"/>
      <c r="L1682" s="1"/>
      <c r="M1682" s="1"/>
      <c r="N1682" s="1">
        <v>41.354004321917358</v>
      </c>
      <c r="O1682" s="1">
        <v>38.971628139908802</v>
      </c>
      <c r="P1682" s="1">
        <v>39.990045449796263</v>
      </c>
      <c r="Q1682" s="1">
        <v>39.008013698630137</v>
      </c>
      <c r="R1682" s="1">
        <v>41.878821362799265</v>
      </c>
      <c r="S1682" s="1">
        <v>40.374571332800457</v>
      </c>
      <c r="T1682" s="1">
        <v>41.487656236636653</v>
      </c>
      <c r="U1682" s="1">
        <v>41.952841557936679</v>
      </c>
      <c r="V1682" s="1">
        <v>44.718534608644859</v>
      </c>
      <c r="W1682" s="1">
        <v>45.27805429864253</v>
      </c>
      <c r="X1682" s="1">
        <v>47.365938451461069</v>
      </c>
      <c r="Y1682" s="1">
        <v>44.709590142298374</v>
      </c>
    </row>
    <row r="1683" spans="1:25" x14ac:dyDescent="0.25">
      <c r="A1683" s="1" t="s">
        <v>207</v>
      </c>
      <c r="B1683" s="1" t="s">
        <v>18</v>
      </c>
      <c r="C1683" s="1"/>
      <c r="D1683" s="1" t="s">
        <v>19</v>
      </c>
      <c r="E1683" s="1"/>
      <c r="F1683" s="1"/>
      <c r="G1683" s="1"/>
      <c r="H1683" s="1"/>
      <c r="I1683" s="1"/>
      <c r="J1683" s="1"/>
      <c r="K1683" s="1"/>
      <c r="L1683" s="1"/>
      <c r="M1683" s="1"/>
      <c r="N1683" s="1">
        <v>38.576096254055649</v>
      </c>
      <c r="O1683" s="1">
        <v>47.182297715586714</v>
      </c>
      <c r="P1683" s="1">
        <v>41.646987443283741</v>
      </c>
      <c r="Q1683" s="1">
        <v>38.114139895553095</v>
      </c>
      <c r="R1683" s="1">
        <v>35.884985065791241</v>
      </c>
      <c r="S1683" s="1">
        <v>38.426411483253588</v>
      </c>
      <c r="T1683" s="1">
        <v>31.195090016366613</v>
      </c>
      <c r="U1683" s="1">
        <v>34.623844552394168</v>
      </c>
      <c r="V1683" s="1">
        <v>41.815742793791571</v>
      </c>
      <c r="W1683" s="1">
        <v>32.6723327157803</v>
      </c>
      <c r="X1683" s="1">
        <v>40.666543994647043</v>
      </c>
      <c r="Y1683" s="1">
        <v>47.952915230875263</v>
      </c>
    </row>
    <row r="1684" spans="1:25" x14ac:dyDescent="0.25">
      <c r="A1684" s="1" t="s">
        <v>207</v>
      </c>
      <c r="B1684" s="1" t="s">
        <v>20</v>
      </c>
      <c r="C1684" s="1"/>
      <c r="D1684" s="1" t="s">
        <v>21</v>
      </c>
      <c r="E1684" s="1">
        <v>339.5</v>
      </c>
      <c r="F1684" s="1">
        <v>335.8</v>
      </c>
      <c r="G1684" s="1">
        <v>355.8</v>
      </c>
      <c r="H1684" s="1">
        <v>346.8</v>
      </c>
      <c r="I1684" s="1">
        <v>357.2</v>
      </c>
      <c r="J1684" s="1">
        <v>353</v>
      </c>
      <c r="K1684" s="1">
        <v>391.9</v>
      </c>
      <c r="L1684" s="1">
        <v>381.29999999999995</v>
      </c>
      <c r="M1684" s="1">
        <v>379.3</v>
      </c>
      <c r="N1684" s="1">
        <v>407.17609625405566</v>
      </c>
      <c r="O1684" s="1">
        <v>420.88229771558679</v>
      </c>
      <c r="P1684" s="1">
        <v>413.04698744328374</v>
      </c>
      <c r="Q1684" s="1">
        <v>403.61413989555302</v>
      </c>
      <c r="R1684" s="1">
        <v>407.18498506579124</v>
      </c>
      <c r="S1684" s="1">
        <v>413.22641148325351</v>
      </c>
      <c r="T1684" s="1">
        <v>405.29509001636666</v>
      </c>
      <c r="U1684" s="1">
        <v>407.52384455239417</v>
      </c>
      <c r="V1684" s="1">
        <v>425.81574279379157</v>
      </c>
      <c r="W1684" s="1">
        <v>399.17233271578027</v>
      </c>
      <c r="X1684" s="1">
        <v>415.06654399464708</v>
      </c>
      <c r="Y1684" s="1">
        <v>423.65291523087524</v>
      </c>
    </row>
    <row r="1685" spans="1:25" x14ac:dyDescent="0.25">
      <c r="A1685" s="1" t="s">
        <v>208</v>
      </c>
      <c r="B1685" s="1" t="s">
        <v>4</v>
      </c>
      <c r="C1685" s="1"/>
      <c r="D1685" s="1" t="s">
        <v>5</v>
      </c>
      <c r="E1685" s="1"/>
      <c r="F1685" s="1"/>
      <c r="G1685" s="1"/>
      <c r="H1685" s="1"/>
      <c r="I1685" s="1"/>
      <c r="J1685" s="1"/>
      <c r="K1685" s="1"/>
      <c r="L1685" s="1"/>
      <c r="M1685" s="1"/>
      <c r="N1685" s="1">
        <v>33.6</v>
      </c>
      <c r="O1685" s="1">
        <v>43</v>
      </c>
      <c r="P1685" s="1">
        <v>61.9</v>
      </c>
      <c r="Q1685" s="1">
        <v>72.3</v>
      </c>
      <c r="R1685" s="1">
        <v>71.5</v>
      </c>
      <c r="S1685" s="1">
        <v>70.8</v>
      </c>
      <c r="T1685" s="1">
        <v>64.2</v>
      </c>
      <c r="U1685" s="1">
        <v>55.2</v>
      </c>
      <c r="V1685" s="1">
        <v>60.7</v>
      </c>
      <c r="W1685" s="1">
        <v>53.3</v>
      </c>
      <c r="X1685" s="1">
        <v>60.4</v>
      </c>
      <c r="Y1685" s="1">
        <v>57.6</v>
      </c>
    </row>
    <row r="1686" spans="1:25" x14ac:dyDescent="0.25">
      <c r="A1686" s="1" t="s">
        <v>208</v>
      </c>
      <c r="B1686" s="1" t="s">
        <v>6</v>
      </c>
      <c r="C1686" s="1"/>
      <c r="D1686" s="1" t="s">
        <v>7</v>
      </c>
      <c r="E1686" s="1"/>
      <c r="F1686" s="1"/>
      <c r="G1686" s="1"/>
      <c r="H1686" s="1"/>
      <c r="I1686" s="1"/>
      <c r="J1686" s="1"/>
      <c r="K1686" s="1"/>
      <c r="L1686" s="1"/>
      <c r="M1686" s="1"/>
      <c r="N1686" s="1">
        <v>344.01829268292681</v>
      </c>
      <c r="O1686" s="1">
        <v>341.84309654561559</v>
      </c>
      <c r="P1686" s="1">
        <v>333.34561844715216</v>
      </c>
      <c r="Q1686" s="1">
        <v>332.46859439787062</v>
      </c>
      <c r="R1686" s="1">
        <v>333.79309219423357</v>
      </c>
      <c r="S1686" s="1">
        <v>319.84028443678284</v>
      </c>
      <c r="T1686" s="1">
        <v>331.69597050302872</v>
      </c>
      <c r="U1686" s="1">
        <v>346.07459054588134</v>
      </c>
      <c r="V1686" s="1">
        <v>372.11137577002052</v>
      </c>
      <c r="W1686" s="1">
        <v>367.41406530319341</v>
      </c>
      <c r="X1686" s="1">
        <v>358.70819323770849</v>
      </c>
      <c r="Y1686" s="1">
        <v>345.53814819963856</v>
      </c>
    </row>
    <row r="1687" spans="1:25" x14ac:dyDescent="0.25">
      <c r="A1687" s="1" t="s">
        <v>208</v>
      </c>
      <c r="B1687" s="1" t="s">
        <v>8</v>
      </c>
      <c r="C1687" s="1"/>
      <c r="D1687" s="1" t="s">
        <v>9</v>
      </c>
      <c r="E1687" s="1"/>
      <c r="F1687" s="1"/>
      <c r="G1687" s="1"/>
      <c r="H1687" s="1"/>
      <c r="I1687" s="1"/>
      <c r="J1687" s="1"/>
      <c r="K1687" s="1"/>
      <c r="L1687" s="1"/>
      <c r="M1687" s="1"/>
      <c r="N1687" s="1">
        <v>505.34394308943092</v>
      </c>
      <c r="O1687" s="1">
        <v>506.08919220549166</v>
      </c>
      <c r="P1687" s="1">
        <v>544.97895119013879</v>
      </c>
      <c r="Q1687" s="1">
        <v>545.77795180068449</v>
      </c>
      <c r="R1687" s="1">
        <v>558.59777132656552</v>
      </c>
      <c r="S1687" s="1">
        <v>562.8388101779525</v>
      </c>
      <c r="T1687" s="1">
        <v>569.32715301553867</v>
      </c>
      <c r="U1687" s="1">
        <v>573.72477434720327</v>
      </c>
      <c r="V1687" s="1">
        <v>625.47014373716627</v>
      </c>
      <c r="W1687" s="1">
        <v>609.16212517299709</v>
      </c>
      <c r="X1687" s="1">
        <v>611.43717546655694</v>
      </c>
      <c r="Y1687" s="1">
        <v>667.29422007507299</v>
      </c>
    </row>
    <row r="1688" spans="1:25" x14ac:dyDescent="0.25">
      <c r="A1688" s="1" t="s">
        <v>208</v>
      </c>
      <c r="B1688" s="1" t="s">
        <v>10</v>
      </c>
      <c r="C1688" s="1"/>
      <c r="D1688" s="1" t="s">
        <v>11</v>
      </c>
      <c r="E1688" s="1"/>
      <c r="F1688" s="1"/>
      <c r="G1688" s="1"/>
      <c r="H1688" s="1"/>
      <c r="I1688" s="1"/>
      <c r="J1688" s="1"/>
      <c r="K1688" s="1"/>
      <c r="L1688" s="1"/>
      <c r="M1688" s="1"/>
      <c r="N1688" s="1">
        <v>90.637764227642265</v>
      </c>
      <c r="O1688" s="1">
        <v>91.267711248892809</v>
      </c>
      <c r="P1688" s="1">
        <v>96.175430362708994</v>
      </c>
      <c r="Q1688" s="1">
        <v>100.45345380144488</v>
      </c>
      <c r="R1688" s="1">
        <v>100.40913647920087</v>
      </c>
      <c r="S1688" s="1">
        <v>94.620905385264606</v>
      </c>
      <c r="T1688" s="1">
        <v>91.776876481432694</v>
      </c>
      <c r="U1688" s="1">
        <v>102.40063510691542</v>
      </c>
      <c r="V1688" s="1">
        <v>110.41848049281313</v>
      </c>
      <c r="W1688" s="1">
        <v>110.52380952380952</v>
      </c>
      <c r="X1688" s="1">
        <v>109.75463129573461</v>
      </c>
      <c r="Y1688" s="1">
        <v>103.66763172528846</v>
      </c>
    </row>
    <row r="1689" spans="1:25" x14ac:dyDescent="0.25">
      <c r="A1689" s="1" t="s">
        <v>208</v>
      </c>
      <c r="B1689" s="1" t="s">
        <v>12</v>
      </c>
      <c r="C1689" s="1"/>
      <c r="D1689" s="1" t="s">
        <v>13</v>
      </c>
      <c r="E1689" s="1"/>
      <c r="F1689" s="1"/>
      <c r="G1689" s="1"/>
      <c r="H1689" s="1"/>
      <c r="I1689" s="1"/>
      <c r="J1689" s="1"/>
      <c r="K1689" s="1"/>
      <c r="L1689" s="1"/>
      <c r="M1689" s="1"/>
      <c r="N1689" s="1">
        <v>249.07293431995285</v>
      </c>
      <c r="O1689" s="1">
        <v>242.98926170958646</v>
      </c>
      <c r="P1689" s="1">
        <v>247.39759690732421</v>
      </c>
      <c r="Q1689" s="1">
        <v>237.7275395152792</v>
      </c>
      <c r="R1689" s="1">
        <v>235.99920888128034</v>
      </c>
      <c r="S1689" s="1">
        <v>227.16294381558927</v>
      </c>
      <c r="T1689" s="1">
        <v>235.40962283284665</v>
      </c>
      <c r="U1689" s="1">
        <v>243.11764705882354</v>
      </c>
      <c r="V1689" s="1">
        <v>235.11317172897199</v>
      </c>
      <c r="W1689" s="1">
        <v>243.66480805721793</v>
      </c>
      <c r="X1689" s="1">
        <v>251.48169555671464</v>
      </c>
      <c r="Y1689" s="1">
        <v>239.36031243251028</v>
      </c>
    </row>
    <row r="1690" spans="1:25" x14ac:dyDescent="0.25">
      <c r="A1690" s="1" t="s">
        <v>208</v>
      </c>
      <c r="B1690" s="1" t="s">
        <v>14</v>
      </c>
      <c r="C1690" s="1"/>
      <c r="D1690" s="1" t="s">
        <v>15</v>
      </c>
      <c r="E1690" s="1"/>
      <c r="F1690" s="1"/>
      <c r="G1690" s="1"/>
      <c r="H1690" s="1"/>
      <c r="I1690" s="1"/>
      <c r="J1690" s="1"/>
      <c r="K1690" s="1"/>
      <c r="L1690" s="1"/>
      <c r="M1690" s="1"/>
      <c r="N1690" s="1">
        <v>297.40693602252639</v>
      </c>
      <c r="O1690" s="1">
        <v>303.53109728775138</v>
      </c>
      <c r="P1690" s="1">
        <v>323.26966879113991</v>
      </c>
      <c r="Q1690" s="1">
        <v>321.80749473129606</v>
      </c>
      <c r="R1690" s="1">
        <v>334.37187767488911</v>
      </c>
      <c r="S1690" s="1">
        <v>349.4986708093752</v>
      </c>
      <c r="T1690" s="1">
        <v>367.82390191454783</v>
      </c>
      <c r="U1690" s="1">
        <v>384.06763855480233</v>
      </c>
      <c r="V1690" s="1">
        <v>371.00712616822432</v>
      </c>
      <c r="W1690" s="1">
        <v>395.06641366223903</v>
      </c>
      <c r="X1690" s="1">
        <v>404.19627603440119</v>
      </c>
      <c r="Y1690" s="1">
        <v>383.57876322798938</v>
      </c>
    </row>
    <row r="1691" spans="1:25" x14ac:dyDescent="0.25">
      <c r="A1691" s="1" t="s">
        <v>208</v>
      </c>
      <c r="B1691" s="1" t="s">
        <v>16</v>
      </c>
      <c r="C1691" s="1"/>
      <c r="D1691" s="1" t="s">
        <v>17</v>
      </c>
      <c r="E1691" s="1"/>
      <c r="F1691" s="1"/>
      <c r="G1691" s="1"/>
      <c r="H1691" s="1"/>
      <c r="I1691" s="1"/>
      <c r="J1691" s="1"/>
      <c r="K1691" s="1"/>
      <c r="L1691" s="1"/>
      <c r="M1691" s="1"/>
      <c r="N1691" s="1">
        <v>167.2201296575208</v>
      </c>
      <c r="O1691" s="1">
        <v>162.17964100266218</v>
      </c>
      <c r="P1691" s="1">
        <v>168.5327343015359</v>
      </c>
      <c r="Q1691" s="1">
        <v>164.36496575342466</v>
      </c>
      <c r="R1691" s="1">
        <v>178.62891344383058</v>
      </c>
      <c r="S1691" s="1">
        <v>178.23838537503545</v>
      </c>
      <c r="T1691" s="1">
        <v>189.86647525260545</v>
      </c>
      <c r="U1691" s="1">
        <v>199.41471438637413</v>
      </c>
      <c r="V1691" s="1">
        <v>193.07970210280374</v>
      </c>
      <c r="W1691" s="1">
        <v>194.06877828054294</v>
      </c>
      <c r="X1691" s="1">
        <v>199.4220284088841</v>
      </c>
      <c r="Y1691" s="1">
        <v>197.26092433950041</v>
      </c>
    </row>
    <row r="1692" spans="1:25" x14ac:dyDescent="0.25">
      <c r="A1692" s="1" t="s">
        <v>208</v>
      </c>
      <c r="B1692" s="1" t="s">
        <v>18</v>
      </c>
      <c r="C1692" s="1"/>
      <c r="D1692" s="1" t="s">
        <v>19</v>
      </c>
      <c r="E1692" s="1"/>
      <c r="F1692" s="1"/>
      <c r="G1692" s="1"/>
      <c r="H1692" s="1"/>
      <c r="I1692" s="1"/>
      <c r="J1692" s="1"/>
      <c r="K1692" s="1"/>
      <c r="L1692" s="1"/>
      <c r="M1692" s="1"/>
      <c r="N1692" s="1">
        <v>199.67755137154657</v>
      </c>
      <c r="O1692" s="1">
        <v>209.32704714640198</v>
      </c>
      <c r="P1692" s="1">
        <v>205.20469557876964</v>
      </c>
      <c r="Q1692" s="1">
        <v>206.03966608640607</v>
      </c>
      <c r="R1692" s="1">
        <v>204.56589349621936</v>
      </c>
      <c r="S1692" s="1">
        <v>212.11663704716335</v>
      </c>
      <c r="T1692" s="1">
        <v>188.28952536824877</v>
      </c>
      <c r="U1692" s="1">
        <v>169.44142401110338</v>
      </c>
      <c r="V1692" s="1">
        <v>171.87350332594235</v>
      </c>
      <c r="W1692" s="1">
        <v>195.45113066695728</v>
      </c>
      <c r="X1692" s="1">
        <v>213.70689193710274</v>
      </c>
      <c r="Y1692" s="1">
        <v>181.07188146106134</v>
      </c>
    </row>
    <row r="1693" spans="1:25" x14ac:dyDescent="0.25">
      <c r="A1693" s="1" t="s">
        <v>208</v>
      </c>
      <c r="B1693" s="1" t="s">
        <v>20</v>
      </c>
      <c r="C1693" s="1"/>
      <c r="D1693" s="1" t="s">
        <v>21</v>
      </c>
      <c r="E1693" s="1">
        <v>1549.3000000000002</v>
      </c>
      <c r="F1693" s="1">
        <v>1585</v>
      </c>
      <c r="G1693" s="1">
        <v>1636.7</v>
      </c>
      <c r="H1693" s="1">
        <v>1688.8000000000002</v>
      </c>
      <c r="I1693" s="1">
        <v>1698.3999999999999</v>
      </c>
      <c r="J1693" s="1">
        <v>1717.3</v>
      </c>
      <c r="K1693" s="1">
        <v>1828.7</v>
      </c>
      <c r="L1693" s="1">
        <v>1878.2</v>
      </c>
      <c r="M1693" s="1">
        <v>1875.8</v>
      </c>
      <c r="N1693" s="1">
        <v>1886.9775513715467</v>
      </c>
      <c r="O1693" s="1">
        <v>1900.2270471464024</v>
      </c>
      <c r="P1693" s="1">
        <v>1980.8046955787693</v>
      </c>
      <c r="Q1693" s="1">
        <v>1980.9396660864061</v>
      </c>
      <c r="R1693" s="1">
        <v>2017.8658934962195</v>
      </c>
      <c r="S1693" s="1">
        <v>2015.1166370471631</v>
      </c>
      <c r="T1693" s="1">
        <v>2038.3895253682488</v>
      </c>
      <c r="U1693" s="1">
        <v>2073.4414240111032</v>
      </c>
      <c r="V1693" s="1">
        <v>2139.7735033259423</v>
      </c>
      <c r="W1693" s="1">
        <v>2168.6511306669572</v>
      </c>
      <c r="X1693" s="1">
        <v>2209.1068919371028</v>
      </c>
      <c r="Y1693" s="1">
        <v>2175.3718814610611</v>
      </c>
    </row>
    <row r="1694" spans="1:25" x14ac:dyDescent="0.25">
      <c r="A1694" s="1" t="s">
        <v>209</v>
      </c>
      <c r="B1694" s="1" t="s">
        <v>4</v>
      </c>
      <c r="C1694" s="1"/>
      <c r="D1694" s="1" t="s">
        <v>5</v>
      </c>
      <c r="E1694" s="1"/>
      <c r="F1694" s="1"/>
      <c r="G1694" s="1"/>
      <c r="H1694" s="1"/>
      <c r="I1694" s="1"/>
      <c r="J1694" s="1"/>
      <c r="K1694" s="1"/>
      <c r="L1694" s="1"/>
      <c r="M1694" s="1"/>
      <c r="N1694" s="1">
        <v>44.7</v>
      </c>
      <c r="O1694" s="1">
        <v>43.9</v>
      </c>
      <c r="P1694" s="1">
        <v>33.4</v>
      </c>
      <c r="Q1694" s="1">
        <v>43.3</v>
      </c>
      <c r="R1694" s="1">
        <v>42.8</v>
      </c>
      <c r="S1694" s="1">
        <v>46.7</v>
      </c>
      <c r="T1694" s="1">
        <v>29.4</v>
      </c>
      <c r="U1694" s="1">
        <v>32.4</v>
      </c>
      <c r="V1694" s="1">
        <v>40.5</v>
      </c>
      <c r="W1694" s="1">
        <v>38.6</v>
      </c>
      <c r="X1694" s="1">
        <v>33.200000000000003</v>
      </c>
      <c r="Y1694" s="1">
        <v>24.6</v>
      </c>
    </row>
    <row r="1695" spans="1:25" x14ac:dyDescent="0.25">
      <c r="A1695" s="1" t="s">
        <v>209</v>
      </c>
      <c r="B1695" s="1" t="s">
        <v>6</v>
      </c>
      <c r="C1695" s="1"/>
      <c r="D1695" s="1" t="s">
        <v>7</v>
      </c>
      <c r="E1695" s="1"/>
      <c r="F1695" s="1"/>
      <c r="G1695" s="1"/>
      <c r="H1695" s="1"/>
      <c r="I1695" s="1"/>
      <c r="J1695" s="1"/>
      <c r="K1695" s="1"/>
      <c r="L1695" s="1"/>
      <c r="M1695" s="1"/>
      <c r="N1695" s="1">
        <v>284.66198303287376</v>
      </c>
      <c r="O1695" s="1">
        <v>287.06170416297607</v>
      </c>
      <c r="P1695" s="1">
        <v>273.77524794559366</v>
      </c>
      <c r="Q1695" s="1">
        <v>267.73452352930519</v>
      </c>
      <c r="R1695" s="1">
        <v>267.83991958023046</v>
      </c>
      <c r="S1695" s="1">
        <v>259.27675483488662</v>
      </c>
      <c r="T1695" s="1">
        <v>276.11925204108508</v>
      </c>
      <c r="U1695" s="1">
        <v>242.65596707108713</v>
      </c>
      <c r="V1695" s="1">
        <v>254.92648870636552</v>
      </c>
      <c r="W1695" s="1">
        <v>257.71223537854326</v>
      </c>
      <c r="X1695" s="1">
        <v>255.03362637739281</v>
      </c>
      <c r="Y1695" s="1">
        <v>244.74163075212013</v>
      </c>
    </row>
    <row r="1696" spans="1:25" x14ac:dyDescent="0.25">
      <c r="A1696" s="1" t="s">
        <v>209</v>
      </c>
      <c r="B1696" s="1" t="s">
        <v>8</v>
      </c>
      <c r="C1696" s="1"/>
      <c r="D1696" s="1" t="s">
        <v>9</v>
      </c>
      <c r="E1696" s="1"/>
      <c r="F1696" s="1"/>
      <c r="G1696" s="1"/>
      <c r="H1696" s="1"/>
      <c r="I1696" s="1"/>
      <c r="J1696" s="1"/>
      <c r="K1696" s="1"/>
      <c r="L1696" s="1"/>
      <c r="M1696" s="1"/>
      <c r="N1696" s="1">
        <v>422.23873276776249</v>
      </c>
      <c r="O1696" s="1">
        <v>393.69651195748452</v>
      </c>
      <c r="P1696" s="1">
        <v>390.93630631907052</v>
      </c>
      <c r="Q1696" s="1">
        <v>418.8710460084377</v>
      </c>
      <c r="R1696" s="1">
        <v>434.2904830595574</v>
      </c>
      <c r="S1696" s="1">
        <v>446.61933236366247</v>
      </c>
      <c r="T1696" s="1">
        <v>459.4813800368712</v>
      </c>
      <c r="U1696" s="1">
        <v>446.64412094644729</v>
      </c>
      <c r="V1696" s="1">
        <v>436.52789185489394</v>
      </c>
      <c r="W1696" s="1">
        <v>439.36395509764725</v>
      </c>
      <c r="X1696" s="1">
        <v>441.93324764793579</v>
      </c>
      <c r="Y1696" s="1">
        <v>431.73149763659114</v>
      </c>
    </row>
    <row r="1697" spans="1:25" x14ac:dyDescent="0.25">
      <c r="A1697" s="1" t="s">
        <v>209</v>
      </c>
      <c r="B1697" s="1" t="s">
        <v>10</v>
      </c>
      <c r="C1697" s="1"/>
      <c r="D1697" s="1" t="s">
        <v>11</v>
      </c>
      <c r="E1697" s="1"/>
      <c r="F1697" s="1"/>
      <c r="G1697" s="1"/>
      <c r="H1697" s="1"/>
      <c r="I1697" s="1"/>
      <c r="J1697" s="1"/>
      <c r="K1697" s="1"/>
      <c r="L1697" s="1"/>
      <c r="M1697" s="1"/>
      <c r="N1697" s="1">
        <v>74.999284199363728</v>
      </c>
      <c r="O1697" s="1">
        <v>76.641783879539389</v>
      </c>
      <c r="P1697" s="1">
        <v>78.988445735335802</v>
      </c>
      <c r="Q1697" s="1">
        <v>80.894430462257134</v>
      </c>
      <c r="R1697" s="1">
        <v>80.569597360212057</v>
      </c>
      <c r="S1697" s="1">
        <v>76.703912801450926</v>
      </c>
      <c r="T1697" s="1">
        <v>76.399367922043709</v>
      </c>
      <c r="U1697" s="1">
        <v>71.799911982465531</v>
      </c>
      <c r="V1697" s="1">
        <v>75.645619438740596</v>
      </c>
      <c r="W1697" s="1">
        <v>77.523809523809518</v>
      </c>
      <c r="X1697" s="1">
        <v>78.033125974671421</v>
      </c>
      <c r="Y1697" s="1">
        <v>73.426871611288746</v>
      </c>
    </row>
    <row r="1698" spans="1:25" x14ac:dyDescent="0.25">
      <c r="A1698" s="1" t="s">
        <v>209</v>
      </c>
      <c r="B1698" s="1" t="s">
        <v>12</v>
      </c>
      <c r="C1698" s="1"/>
      <c r="D1698" s="1" t="s">
        <v>13</v>
      </c>
      <c r="E1698" s="1"/>
      <c r="F1698" s="1"/>
      <c r="G1698" s="1"/>
      <c r="H1698" s="1"/>
      <c r="I1698" s="1"/>
      <c r="J1698" s="1"/>
      <c r="K1698" s="1"/>
      <c r="L1698" s="1"/>
      <c r="M1698" s="1"/>
      <c r="N1698" s="1">
        <v>201.68032610830983</v>
      </c>
      <c r="O1698" s="1">
        <v>197.6280661061177</v>
      </c>
      <c r="P1698" s="1">
        <v>196.12417720196424</v>
      </c>
      <c r="Q1698" s="1">
        <v>199.17357744994729</v>
      </c>
      <c r="R1698" s="1">
        <v>189.39802998469642</v>
      </c>
      <c r="S1698" s="1">
        <v>186.17792202769255</v>
      </c>
      <c r="T1698" s="1">
        <v>199.64255745476314</v>
      </c>
      <c r="U1698" s="1">
        <v>186.47058823529412</v>
      </c>
      <c r="V1698" s="1">
        <v>188.04346767912776</v>
      </c>
      <c r="W1698" s="1">
        <v>182.1341774923369</v>
      </c>
      <c r="X1698" s="1">
        <v>189.57443685634226</v>
      </c>
      <c r="Y1698" s="1">
        <v>196.05249682048327</v>
      </c>
    </row>
    <row r="1699" spans="1:25" x14ac:dyDescent="0.25">
      <c r="A1699" s="1" t="s">
        <v>209</v>
      </c>
      <c r="B1699" s="1" t="s">
        <v>14</v>
      </c>
      <c r="C1699" s="1"/>
      <c r="D1699" s="1" t="s">
        <v>15</v>
      </c>
      <c r="E1699" s="1"/>
      <c r="F1699" s="1"/>
      <c r="G1699" s="1"/>
      <c r="H1699" s="1"/>
      <c r="I1699" s="1"/>
      <c r="J1699" s="1"/>
      <c r="K1699" s="1"/>
      <c r="L1699" s="1"/>
      <c r="M1699" s="1"/>
      <c r="N1699" s="1">
        <v>240.81752602972955</v>
      </c>
      <c r="O1699" s="1">
        <v>246.8679617280371</v>
      </c>
      <c r="P1699" s="1">
        <v>256.27168007522721</v>
      </c>
      <c r="Q1699" s="1">
        <v>269.61768967334035</v>
      </c>
      <c r="R1699" s="1">
        <v>268.34570850517468</v>
      </c>
      <c r="S1699" s="1">
        <v>286.44168450094116</v>
      </c>
      <c r="T1699" s="1">
        <v>311.93841435849816</v>
      </c>
      <c r="U1699" s="1">
        <v>294.57885657360839</v>
      </c>
      <c r="V1699" s="1">
        <v>296.73142523364487</v>
      </c>
      <c r="W1699" s="1">
        <v>295.30360531309299</v>
      </c>
      <c r="X1699" s="1">
        <v>304.69526316427903</v>
      </c>
      <c r="Y1699" s="1">
        <v>314.17728985194248</v>
      </c>
    </row>
    <row r="1700" spans="1:25" x14ac:dyDescent="0.25">
      <c r="A1700" s="1" t="s">
        <v>209</v>
      </c>
      <c r="B1700" s="1" t="s">
        <v>16</v>
      </c>
      <c r="C1700" s="1"/>
      <c r="D1700" s="1" t="s">
        <v>17</v>
      </c>
      <c r="E1700" s="1"/>
      <c r="F1700" s="1"/>
      <c r="G1700" s="1"/>
      <c r="H1700" s="1"/>
      <c r="I1700" s="1"/>
      <c r="J1700" s="1"/>
      <c r="K1700" s="1"/>
      <c r="L1700" s="1"/>
      <c r="M1700" s="1"/>
      <c r="N1700" s="1">
        <v>135.40214786196057</v>
      </c>
      <c r="O1700" s="1">
        <v>131.90397216584518</v>
      </c>
      <c r="P1700" s="1">
        <v>133.60414272280849</v>
      </c>
      <c r="Q1700" s="1">
        <v>137.70873287671233</v>
      </c>
      <c r="R1700" s="1">
        <v>143.35626151012895</v>
      </c>
      <c r="S1700" s="1">
        <v>146.08039347136634</v>
      </c>
      <c r="T1700" s="1">
        <v>161.01902818673867</v>
      </c>
      <c r="U1700" s="1">
        <v>152.95055519109749</v>
      </c>
      <c r="V1700" s="1">
        <v>154.42510708722742</v>
      </c>
      <c r="W1700" s="1">
        <v>145.06221719457011</v>
      </c>
      <c r="X1700" s="1">
        <v>150.33029997937868</v>
      </c>
      <c r="Y1700" s="1">
        <v>161.57021332757421</v>
      </c>
    </row>
    <row r="1701" spans="1:25" x14ac:dyDescent="0.25">
      <c r="A1701" s="1" t="s">
        <v>209</v>
      </c>
      <c r="B1701" s="1" t="s">
        <v>18</v>
      </c>
      <c r="C1701" s="1"/>
      <c r="D1701" s="1" t="s">
        <v>19</v>
      </c>
      <c r="E1701" s="1"/>
      <c r="F1701" s="1"/>
      <c r="G1701" s="1"/>
      <c r="H1701" s="1"/>
      <c r="I1701" s="1"/>
      <c r="J1701" s="1"/>
      <c r="K1701" s="1"/>
      <c r="L1701" s="1"/>
      <c r="M1701" s="1"/>
      <c r="N1701" s="1">
        <v>160.48412643791173</v>
      </c>
      <c r="O1701" s="1">
        <v>165.48561305671382</v>
      </c>
      <c r="P1701" s="1">
        <v>175.64928774928777</v>
      </c>
      <c r="Q1701" s="1">
        <v>174.04144643139736</v>
      </c>
      <c r="R1701" s="1">
        <v>171.53949358232651</v>
      </c>
      <c r="S1701" s="1">
        <v>146.15075871496924</v>
      </c>
      <c r="T1701" s="1">
        <v>141.43387888707036</v>
      </c>
      <c r="U1701" s="1">
        <v>128.41120055517001</v>
      </c>
      <c r="V1701" s="1">
        <v>127.59279379157428</v>
      </c>
      <c r="W1701" s="1">
        <v>149.35289886660854</v>
      </c>
      <c r="X1701" s="1">
        <v>153.23810639009704</v>
      </c>
      <c r="Y1701" s="1">
        <v>154.71262577532735</v>
      </c>
    </row>
    <row r="1702" spans="1:25" x14ac:dyDescent="0.25">
      <c r="A1702" s="1" t="s">
        <v>209</v>
      </c>
      <c r="B1702" s="1" t="s">
        <v>20</v>
      </c>
      <c r="C1702" s="1"/>
      <c r="D1702" s="1" t="s">
        <v>21</v>
      </c>
      <c r="E1702" s="1">
        <v>1203.5999999999999</v>
      </c>
      <c r="F1702" s="1">
        <v>1229.1999999999998</v>
      </c>
      <c r="G1702" s="1">
        <v>1269.7</v>
      </c>
      <c r="H1702" s="1">
        <v>1305.5999999999999</v>
      </c>
      <c r="I1702" s="1">
        <v>1422.8999999999999</v>
      </c>
      <c r="J1702" s="1">
        <v>1454.6</v>
      </c>
      <c r="K1702" s="1">
        <v>1438</v>
      </c>
      <c r="L1702" s="1">
        <v>1440.5</v>
      </c>
      <c r="M1702" s="1">
        <v>1546</v>
      </c>
      <c r="N1702" s="1">
        <v>1564.9841264379118</v>
      </c>
      <c r="O1702" s="1">
        <v>1543.1856130567137</v>
      </c>
      <c r="P1702" s="1">
        <v>1538.7492877492878</v>
      </c>
      <c r="Q1702" s="1">
        <v>1591.3414464313973</v>
      </c>
      <c r="R1702" s="1">
        <v>1598.1394935823264</v>
      </c>
      <c r="S1702" s="1">
        <v>1594.1507587149692</v>
      </c>
      <c r="T1702" s="1">
        <v>1655.4338788870705</v>
      </c>
      <c r="U1702" s="1">
        <v>1555.9112005551701</v>
      </c>
      <c r="V1702" s="1">
        <v>1574.3927937915741</v>
      </c>
      <c r="W1702" s="1">
        <v>1585.0528988666085</v>
      </c>
      <c r="X1702" s="1">
        <v>1606.0381063900968</v>
      </c>
      <c r="Y1702" s="1">
        <v>1601.0126257753273</v>
      </c>
    </row>
    <row r="1703" spans="1:25" x14ac:dyDescent="0.25">
      <c r="A1703" s="1" t="s">
        <v>210</v>
      </c>
      <c r="B1703" s="1" t="s">
        <v>4</v>
      </c>
      <c r="C1703" s="1"/>
      <c r="D1703" s="1" t="s">
        <v>5</v>
      </c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>
        <v>1.3</v>
      </c>
      <c r="V1703" s="1">
        <v>1.5</v>
      </c>
      <c r="W1703" s="1">
        <v>1.4</v>
      </c>
      <c r="X1703" s="1"/>
      <c r="Y1703" s="1"/>
    </row>
    <row r="1704" spans="1:25" x14ac:dyDescent="0.25">
      <c r="A1704" s="1" t="s">
        <v>210</v>
      </c>
      <c r="B1704" s="1" t="s">
        <v>6</v>
      </c>
      <c r="C1704" s="1"/>
      <c r="D1704" s="1" t="s">
        <v>7</v>
      </c>
      <c r="E1704" s="1"/>
      <c r="F1704" s="1"/>
      <c r="G1704" s="1"/>
      <c r="H1704" s="1"/>
      <c r="I1704" s="1"/>
      <c r="J1704" s="1"/>
      <c r="K1704" s="1"/>
      <c r="L1704" s="1"/>
      <c r="M1704" s="1"/>
      <c r="N1704" s="1">
        <v>13.656680805938494</v>
      </c>
      <c r="O1704" s="1">
        <v>14.596357838795393</v>
      </c>
      <c r="P1704" s="1">
        <v>18.989164777557381</v>
      </c>
      <c r="Q1704" s="1">
        <v>11.595031595719638</v>
      </c>
      <c r="R1704" s="1">
        <v>10.272352548729693</v>
      </c>
      <c r="S1704" s="1">
        <v>8.5692183375531972</v>
      </c>
      <c r="T1704" s="1">
        <v>8.9981353700289706</v>
      </c>
      <c r="U1704" s="1">
        <v>14.823528295048584</v>
      </c>
      <c r="V1704" s="1">
        <v>12.949568788501027</v>
      </c>
      <c r="W1704" s="1">
        <v>17.529075469441455</v>
      </c>
      <c r="X1704" s="1">
        <v>15.27530032731822</v>
      </c>
      <c r="Y1704" s="1">
        <v>21.021110802168778</v>
      </c>
    </row>
    <row r="1705" spans="1:25" x14ac:dyDescent="0.25">
      <c r="A1705" s="1" t="s">
        <v>210</v>
      </c>
      <c r="B1705" s="1" t="s">
        <v>8</v>
      </c>
      <c r="C1705" s="1"/>
      <c r="D1705" s="1" t="s">
        <v>9</v>
      </c>
      <c r="E1705" s="1"/>
      <c r="F1705" s="1"/>
      <c r="G1705" s="1"/>
      <c r="H1705" s="1"/>
      <c r="I1705" s="1"/>
      <c r="J1705" s="1"/>
      <c r="K1705" s="1"/>
      <c r="L1705" s="1"/>
      <c r="M1705" s="1"/>
      <c r="N1705" s="1">
        <v>5.8452226935312845</v>
      </c>
      <c r="O1705" s="1">
        <v>5.8066023029229434</v>
      </c>
      <c r="P1705" s="1">
        <v>16.832163856616607</v>
      </c>
      <c r="Q1705" s="1">
        <v>12.901596987090118</v>
      </c>
      <c r="R1705" s="1">
        <v>11.737595340702141</v>
      </c>
      <c r="S1705" s="1">
        <v>13.495681373341235</v>
      </c>
      <c r="T1705" s="1">
        <v>11.012172767974718</v>
      </c>
      <c r="U1705" s="1">
        <v>27.090311167871874</v>
      </c>
      <c r="V1705" s="1">
        <v>19.607840520191651</v>
      </c>
      <c r="W1705" s="1">
        <v>24.897908657542672</v>
      </c>
      <c r="X1705" s="1">
        <v>28.450886843864069</v>
      </c>
      <c r="Y1705" s="1">
        <v>21.372179549562073</v>
      </c>
    </row>
    <row r="1706" spans="1:25" x14ac:dyDescent="0.25">
      <c r="A1706" s="1" t="s">
        <v>210</v>
      </c>
      <c r="B1706" s="1" t="s">
        <v>10</v>
      </c>
      <c r="C1706" s="1"/>
      <c r="D1706" s="1" t="s">
        <v>11</v>
      </c>
      <c r="E1706" s="1"/>
      <c r="F1706" s="1"/>
      <c r="G1706" s="1"/>
      <c r="H1706" s="1"/>
      <c r="I1706" s="1"/>
      <c r="J1706" s="1"/>
      <c r="K1706" s="1"/>
      <c r="L1706" s="1"/>
      <c r="M1706" s="1"/>
      <c r="N1706" s="1">
        <v>3.5980965005302226</v>
      </c>
      <c r="O1706" s="1">
        <v>3.8970398582816643</v>
      </c>
      <c r="P1706" s="1">
        <v>5.4786713658260142</v>
      </c>
      <c r="Q1706" s="1">
        <v>3.5033714171902433</v>
      </c>
      <c r="R1706" s="1">
        <v>3.0900521105681684</v>
      </c>
      <c r="S1706" s="1">
        <v>2.5351002891055687</v>
      </c>
      <c r="T1706" s="1">
        <v>2.4896918619963126</v>
      </c>
      <c r="U1706" s="1">
        <v>4.3861605370795438</v>
      </c>
      <c r="V1706" s="1">
        <v>3.8425906913073238</v>
      </c>
      <c r="W1706" s="1">
        <v>5.2730158730158729</v>
      </c>
      <c r="X1706" s="1">
        <v>4.6738128288177139</v>
      </c>
      <c r="Y1706" s="1">
        <v>6.30670964826915</v>
      </c>
    </row>
    <row r="1707" spans="1:25" x14ac:dyDescent="0.25">
      <c r="A1707" s="1" t="s">
        <v>210</v>
      </c>
      <c r="B1707" s="1" t="s">
        <v>12</v>
      </c>
      <c r="C1707" s="1"/>
      <c r="D1707" s="1" t="s">
        <v>13</v>
      </c>
      <c r="E1707" s="1"/>
      <c r="F1707" s="1"/>
      <c r="G1707" s="1"/>
      <c r="H1707" s="1"/>
      <c r="I1707" s="1"/>
      <c r="J1707" s="1"/>
      <c r="K1707" s="1"/>
      <c r="L1707" s="1"/>
      <c r="M1707" s="1"/>
      <c r="N1707" s="1">
        <v>8.7247069609062926</v>
      </c>
      <c r="O1707" s="1">
        <v>8.9830939139144412</v>
      </c>
      <c r="P1707" s="1">
        <v>11.479623341343641</v>
      </c>
      <c r="Q1707" s="1">
        <v>10.935663856691251</v>
      </c>
      <c r="R1707" s="1">
        <v>8.0031774440380783</v>
      </c>
      <c r="S1707" s="1">
        <v>6.3493682799164581</v>
      </c>
      <c r="T1707" s="1">
        <v>6.8269087443644842</v>
      </c>
      <c r="U1707" s="1">
        <v>12.558823529411766</v>
      </c>
      <c r="V1707" s="1">
        <v>13.238354264018692</v>
      </c>
      <c r="W1707" s="1">
        <v>14.746285213837396</v>
      </c>
      <c r="X1707" s="1">
        <v>9.8228144446196577</v>
      </c>
      <c r="Y1707" s="1">
        <v>11.527349842823892</v>
      </c>
    </row>
    <row r="1708" spans="1:25" x14ac:dyDescent="0.25">
      <c r="A1708" s="1" t="s">
        <v>210</v>
      </c>
      <c r="B1708" s="1" t="s">
        <v>14</v>
      </c>
      <c r="C1708" s="1"/>
      <c r="D1708" s="1" t="s">
        <v>15</v>
      </c>
      <c r="E1708" s="1"/>
      <c r="F1708" s="1"/>
      <c r="G1708" s="1"/>
      <c r="H1708" s="1"/>
      <c r="I1708" s="1"/>
      <c r="J1708" s="1"/>
      <c r="K1708" s="1"/>
      <c r="L1708" s="1"/>
      <c r="M1708" s="1"/>
      <c r="N1708" s="1">
        <v>10.417785344771136</v>
      </c>
      <c r="O1708" s="1">
        <v>11.22127098763805</v>
      </c>
      <c r="P1708" s="1">
        <v>15.000202434437361</v>
      </c>
      <c r="Q1708" s="1">
        <v>14.803411485774499</v>
      </c>
      <c r="R1708" s="1">
        <v>11.339179830363395</v>
      </c>
      <c r="S1708" s="1">
        <v>9.7687401696619656</v>
      </c>
      <c r="T1708" s="1">
        <v>10.666939533519859</v>
      </c>
      <c r="U1708" s="1">
        <v>19.839932453774573</v>
      </c>
      <c r="V1708" s="1">
        <v>20.890040887850468</v>
      </c>
      <c r="W1708" s="1">
        <v>23.908918406072104</v>
      </c>
      <c r="X1708" s="1">
        <v>15.787809167990876</v>
      </c>
      <c r="Y1708" s="1">
        <v>18.472764139850742</v>
      </c>
    </row>
    <row r="1709" spans="1:25" x14ac:dyDescent="0.25">
      <c r="A1709" s="1" t="s">
        <v>210</v>
      </c>
      <c r="B1709" s="1" t="s">
        <v>16</v>
      </c>
      <c r="C1709" s="1"/>
      <c r="D1709" s="1" t="s">
        <v>17</v>
      </c>
      <c r="E1709" s="1"/>
      <c r="F1709" s="1"/>
      <c r="G1709" s="1"/>
      <c r="H1709" s="1"/>
      <c r="I1709" s="1"/>
      <c r="J1709" s="1"/>
      <c r="K1709" s="1"/>
      <c r="L1709" s="1"/>
      <c r="M1709" s="1"/>
      <c r="N1709" s="1">
        <v>5.8575076943225728</v>
      </c>
      <c r="O1709" s="1">
        <v>5.995635098447508</v>
      </c>
      <c r="P1709" s="1">
        <v>7.8201742242189951</v>
      </c>
      <c r="Q1709" s="1">
        <v>7.5609246575342457</v>
      </c>
      <c r="R1709" s="1">
        <v>6.0576427255985275</v>
      </c>
      <c r="S1709" s="1">
        <v>4.9818915504215768</v>
      </c>
      <c r="T1709" s="1">
        <v>5.5061517221156544</v>
      </c>
      <c r="U1709" s="1">
        <v>10.301244016813666</v>
      </c>
      <c r="V1709" s="1">
        <v>10.871604848130842</v>
      </c>
      <c r="W1709" s="1">
        <v>11.744796380090497</v>
      </c>
      <c r="X1709" s="1">
        <v>7.7893763873894617</v>
      </c>
      <c r="Y1709" s="1">
        <v>9.4998860173253661</v>
      </c>
    </row>
    <row r="1710" spans="1:25" x14ac:dyDescent="0.25">
      <c r="A1710" s="1" t="s">
        <v>210</v>
      </c>
      <c r="B1710" s="1" t="s">
        <v>18</v>
      </c>
      <c r="C1710" s="1"/>
      <c r="D1710" s="1" t="s">
        <v>19</v>
      </c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>
        <v>2.3332604237867396</v>
      </c>
      <c r="T1710" s="1">
        <v>4.5436988543371521</v>
      </c>
      <c r="U1710" s="1">
        <v>4.0372158223455932</v>
      </c>
      <c r="V1710" s="1">
        <v>2.7076496674057653</v>
      </c>
      <c r="W1710" s="1">
        <v>4.5615654969485613</v>
      </c>
      <c r="X1710" s="1">
        <v>7.7849113415858149</v>
      </c>
      <c r="Y1710" s="1">
        <v>6.3949000689179876</v>
      </c>
    </row>
    <row r="1711" spans="1:25" x14ac:dyDescent="0.25">
      <c r="A1711" s="1" t="s">
        <v>210</v>
      </c>
      <c r="B1711" s="1" t="s">
        <v>20</v>
      </c>
      <c r="C1711" s="1"/>
      <c r="D1711" s="1" t="s">
        <v>21</v>
      </c>
      <c r="E1711" s="1">
        <v>55</v>
      </c>
      <c r="F1711" s="1">
        <v>38.6</v>
      </c>
      <c r="G1711" s="1">
        <v>33.9</v>
      </c>
      <c r="H1711" s="1">
        <v>34.1</v>
      </c>
      <c r="I1711" s="1">
        <v>53.4</v>
      </c>
      <c r="J1711" s="1">
        <v>61.4</v>
      </c>
      <c r="K1711" s="1">
        <v>61.6</v>
      </c>
      <c r="L1711" s="1">
        <v>73</v>
      </c>
      <c r="M1711" s="1">
        <v>64.7</v>
      </c>
      <c r="N1711" s="1"/>
      <c r="O1711" s="1"/>
      <c r="P1711" s="1"/>
      <c r="Q1711" s="1"/>
      <c r="R1711" s="1"/>
      <c r="S1711" s="1">
        <v>48.033260423786743</v>
      </c>
      <c r="T1711" s="1">
        <v>50.043698854337144</v>
      </c>
      <c r="U1711" s="1">
        <v>94.337215822345613</v>
      </c>
      <c r="V1711" s="1">
        <v>85.607649667405752</v>
      </c>
      <c r="W1711" s="1">
        <v>104.06156549694856</v>
      </c>
      <c r="X1711" s="1">
        <v>89.584911341585823</v>
      </c>
      <c r="Y1711" s="1">
        <v>94.594900068917994</v>
      </c>
    </row>
    <row r="1712" spans="1:25" x14ac:dyDescent="0.25">
      <c r="A1712" s="1" t="s">
        <v>211</v>
      </c>
      <c r="B1712" s="1" t="s">
        <v>4</v>
      </c>
      <c r="C1712" s="1"/>
      <c r="D1712" s="1" t="s">
        <v>5</v>
      </c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>
        <v>3</v>
      </c>
      <c r="Q1712" s="1">
        <v>3.1</v>
      </c>
      <c r="R1712" s="1">
        <v>4.0999999999999996</v>
      </c>
      <c r="S1712" s="1">
        <v>4.2</v>
      </c>
      <c r="T1712" s="1">
        <v>3.8</v>
      </c>
      <c r="U1712" s="1">
        <v>4</v>
      </c>
      <c r="V1712" s="1">
        <v>4.0999999999999996</v>
      </c>
      <c r="W1712" s="1">
        <v>3.7</v>
      </c>
      <c r="X1712" s="1">
        <v>3.1</v>
      </c>
      <c r="Y1712" s="1">
        <v>2.9</v>
      </c>
    </row>
    <row r="1713" spans="1:25" x14ac:dyDescent="0.25">
      <c r="A1713" s="1" t="s">
        <v>211</v>
      </c>
      <c r="B1713" s="1" t="s">
        <v>6</v>
      </c>
      <c r="C1713" s="1"/>
      <c r="D1713" s="1" t="s">
        <v>7</v>
      </c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>
        <v>5.82652967227635</v>
      </c>
      <c r="P1713" s="1">
        <v>13.90172499291584</v>
      </c>
      <c r="Q1713" s="1">
        <v>15.673685925872274</v>
      </c>
      <c r="R1713" s="1">
        <v>14.41631295191042</v>
      </c>
      <c r="S1713" s="1">
        <v>15.11193233852287</v>
      </c>
      <c r="T1713" s="1">
        <v>15.879062417698183</v>
      </c>
      <c r="U1713" s="1">
        <v>15.746393869837602</v>
      </c>
      <c r="V1713" s="1">
        <v>15.736919917864478</v>
      </c>
      <c r="W1713" s="1">
        <v>15.729733285492166</v>
      </c>
      <c r="X1713" s="1">
        <v>15.681867256182203</v>
      </c>
      <c r="Y1713" s="1">
        <v>14.790476852495482</v>
      </c>
    </row>
    <row r="1714" spans="1:25" x14ac:dyDescent="0.25">
      <c r="A1714" s="1" t="s">
        <v>211</v>
      </c>
      <c r="B1714" s="1" t="s">
        <v>8</v>
      </c>
      <c r="C1714" s="1"/>
      <c r="D1714" s="1" t="s">
        <v>9</v>
      </c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>
        <v>5.617861824623561</v>
      </c>
      <c r="P1714" s="1">
        <v>12.687409676962311</v>
      </c>
      <c r="Q1714" s="1">
        <v>13.8906009523982</v>
      </c>
      <c r="R1714" s="1">
        <v>12.94707982473539</v>
      </c>
      <c r="S1714" s="1">
        <v>15.717384043527446</v>
      </c>
      <c r="T1714" s="1">
        <v>18.227363708190676</v>
      </c>
      <c r="U1714" s="1">
        <v>13.994377232797746</v>
      </c>
      <c r="V1714" s="1">
        <v>14.593384668035592</v>
      </c>
      <c r="W1714" s="1">
        <v>14.938520682761805</v>
      </c>
      <c r="X1714" s="1">
        <v>14.919921854917483</v>
      </c>
      <c r="Y1714" s="1">
        <v>18.472115250938412</v>
      </c>
    </row>
    <row r="1715" spans="1:25" x14ac:dyDescent="0.25">
      <c r="A1715" s="1" t="s">
        <v>211</v>
      </c>
      <c r="B1715" s="1" t="s">
        <v>10</v>
      </c>
      <c r="C1715" s="1"/>
      <c r="D1715" s="1" t="s">
        <v>11</v>
      </c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>
        <v>1.5556085031000881</v>
      </c>
      <c r="P1715" s="1">
        <v>4.010865330121848</v>
      </c>
      <c r="Q1715" s="1">
        <v>4.7357131217295247</v>
      </c>
      <c r="R1715" s="1">
        <v>4.3366072233541901</v>
      </c>
      <c r="S1715" s="1">
        <v>4.4706836179496854</v>
      </c>
      <c r="T1715" s="1">
        <v>4.3935738741111399</v>
      </c>
      <c r="U1715" s="1">
        <v>4.6592288973646516</v>
      </c>
      <c r="V1715" s="1">
        <v>4.6696954140999321</v>
      </c>
      <c r="W1715" s="1">
        <v>4.7317460317460318</v>
      </c>
      <c r="X1715" s="1">
        <v>4.7982108889003143</v>
      </c>
      <c r="Y1715" s="1">
        <v>4.4374078965661052</v>
      </c>
    </row>
    <row r="1716" spans="1:25" x14ac:dyDescent="0.25">
      <c r="A1716" s="1" t="s">
        <v>211</v>
      </c>
      <c r="B1716" s="1" t="s">
        <v>12</v>
      </c>
      <c r="C1716" s="1"/>
      <c r="D1716" s="1" t="s">
        <v>13</v>
      </c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>
        <v>4.0115343050686629</v>
      </c>
      <c r="P1716" s="1">
        <v>14.926857172709225</v>
      </c>
      <c r="Q1716" s="1">
        <v>14.613724973656479</v>
      </c>
      <c r="R1716" s="1">
        <v>13.863771950302183</v>
      </c>
      <c r="S1716" s="1">
        <v>13.330664208544979</v>
      </c>
      <c r="T1716" s="1">
        <v>13.238266521680696</v>
      </c>
      <c r="U1716" s="1">
        <v>13.970588235294118</v>
      </c>
      <c r="V1716" s="1">
        <v>13.973818389797508</v>
      </c>
      <c r="W1716" s="1">
        <v>14.717026711428987</v>
      </c>
      <c r="X1716" s="1">
        <v>12.85200572544548</v>
      </c>
      <c r="Y1716" s="1">
        <v>12.811409065821994</v>
      </c>
    </row>
    <row r="1717" spans="1:25" x14ac:dyDescent="0.25">
      <c r="A1717" s="1" t="s">
        <v>211</v>
      </c>
      <c r="B1717" s="1" t="s">
        <v>14</v>
      </c>
      <c r="C1717" s="1"/>
      <c r="D1717" s="1" t="s">
        <v>15</v>
      </c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>
        <v>5.0110255937162282</v>
      </c>
      <c r="P1717" s="1">
        <v>19.504636401629924</v>
      </c>
      <c r="Q1717" s="1">
        <v>19.782336670179134</v>
      </c>
      <c r="R1717" s="1">
        <v>19.642673721889349</v>
      </c>
      <c r="S1717" s="1">
        <v>20.509724621612559</v>
      </c>
      <c r="T1717" s="1">
        <v>20.684587095434161</v>
      </c>
      <c r="U1717" s="1">
        <v>22.070182471997473</v>
      </c>
      <c r="V1717" s="1">
        <v>22.050598714953271</v>
      </c>
      <c r="W1717" s="1">
        <v>23.861480075901326</v>
      </c>
      <c r="X1717" s="1">
        <v>20.656504809616806</v>
      </c>
      <c r="Y1717" s="1">
        <v>20.530489765555636</v>
      </c>
    </row>
    <row r="1718" spans="1:25" x14ac:dyDescent="0.25">
      <c r="A1718" s="1" t="s">
        <v>211</v>
      </c>
      <c r="B1718" s="1" t="s">
        <v>16</v>
      </c>
      <c r="C1718" s="1"/>
      <c r="D1718" s="1" t="s">
        <v>17</v>
      </c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>
        <v>2.6774401012151086</v>
      </c>
      <c r="P1718" s="1">
        <v>10.168506425660851</v>
      </c>
      <c r="Q1718" s="1">
        <v>10.103938356164383</v>
      </c>
      <c r="R1718" s="1">
        <v>10.493554327808473</v>
      </c>
      <c r="S1718" s="1">
        <v>10.459611169842455</v>
      </c>
      <c r="T1718" s="1">
        <v>10.677146382885139</v>
      </c>
      <c r="U1718" s="1">
        <v>11.459229292708409</v>
      </c>
      <c r="V1718" s="1">
        <v>11.475582895249222</v>
      </c>
      <c r="W1718" s="1">
        <v>11.721493212669682</v>
      </c>
      <c r="X1718" s="1">
        <v>10.19148946493771</v>
      </c>
      <c r="Y1718" s="1">
        <v>10.558101168622368</v>
      </c>
    </row>
    <row r="1719" spans="1:25" x14ac:dyDescent="0.25">
      <c r="A1719" s="1" t="s">
        <v>211</v>
      </c>
      <c r="B1719" s="1" t="s">
        <v>18</v>
      </c>
      <c r="C1719" s="1"/>
      <c r="D1719" s="1" t="s">
        <v>19</v>
      </c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>
        <v>6.4888572333016779</v>
      </c>
      <c r="Q1719" s="1">
        <v>6.5458458616869759</v>
      </c>
      <c r="R1719" s="1">
        <v>6.7541452519979552</v>
      </c>
      <c r="S1719" s="1">
        <v>6.5439371155160631</v>
      </c>
      <c r="T1719" s="1">
        <v>12.354337152209492</v>
      </c>
      <c r="U1719" s="1">
        <v>10.513285218598195</v>
      </c>
      <c r="V1719" s="1">
        <v>8.8233924611973382</v>
      </c>
      <c r="W1719" s="1">
        <v>8.9529533565823876</v>
      </c>
      <c r="X1719" s="1">
        <v>10.463432586149214</v>
      </c>
      <c r="Y1719" s="1">
        <v>9.9617367332873883</v>
      </c>
    </row>
    <row r="1720" spans="1:25" x14ac:dyDescent="0.25">
      <c r="A1720" s="1" t="s">
        <v>211</v>
      </c>
      <c r="B1720" s="1" t="s">
        <v>20</v>
      </c>
      <c r="C1720" s="1"/>
      <c r="D1720" s="1" t="s">
        <v>21</v>
      </c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>
        <v>84.688857233301675</v>
      </c>
      <c r="Q1720" s="1">
        <v>88.445845861686962</v>
      </c>
      <c r="R1720" s="1">
        <v>86.554145251997966</v>
      </c>
      <c r="S1720" s="1">
        <v>90.343937115516056</v>
      </c>
      <c r="T1720" s="1">
        <v>99.254337152209487</v>
      </c>
      <c r="U1720" s="1">
        <v>96.413285218598205</v>
      </c>
      <c r="V1720" s="1">
        <v>95.423392461197338</v>
      </c>
      <c r="W1720" s="1">
        <v>98.35295335658239</v>
      </c>
      <c r="X1720" s="1">
        <v>92.663432586149199</v>
      </c>
      <c r="Y1720" s="1">
        <v>94.46173673328741</v>
      </c>
    </row>
    <row r="1721" spans="1:25" x14ac:dyDescent="0.25">
      <c r="A1721" s="1" t="s">
        <v>212</v>
      </c>
      <c r="B1721" s="1" t="s">
        <v>4</v>
      </c>
      <c r="C1721" s="1"/>
      <c r="D1721" s="1" t="s">
        <v>5</v>
      </c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>
        <v>5.3</v>
      </c>
      <c r="Q1721" s="1">
        <v>5.2</v>
      </c>
      <c r="R1721" s="1">
        <v>5.0999999999999996</v>
      </c>
      <c r="S1721" s="1">
        <v>4.8</v>
      </c>
      <c r="T1721" s="1">
        <v>5.9</v>
      </c>
      <c r="U1721" s="1">
        <v>5.3</v>
      </c>
      <c r="V1721" s="1">
        <v>5.3</v>
      </c>
      <c r="W1721" s="1">
        <v>4.8</v>
      </c>
      <c r="X1721" s="1">
        <v>5</v>
      </c>
      <c r="Y1721" s="1">
        <v>5.2</v>
      </c>
    </row>
    <row r="1722" spans="1:25" x14ac:dyDescent="0.25">
      <c r="A1722" s="1" t="s">
        <v>212</v>
      </c>
      <c r="B1722" s="1" t="s">
        <v>6</v>
      </c>
      <c r="C1722" s="1"/>
      <c r="D1722" s="1" t="s">
        <v>7</v>
      </c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>
        <v>6.4872701505757302</v>
      </c>
      <c r="P1722" s="1">
        <v>16.149663502408615</v>
      </c>
      <c r="Q1722" s="1">
        <v>15.731952416303026</v>
      </c>
      <c r="R1722" s="1">
        <v>15.2917975441317</v>
      </c>
      <c r="S1722" s="1">
        <v>13.896029736572753</v>
      </c>
      <c r="T1722" s="1">
        <v>15.761439733122643</v>
      </c>
      <c r="U1722" s="1">
        <v>14.41977460607839</v>
      </c>
      <c r="V1722" s="1">
        <v>14.865872689938399</v>
      </c>
      <c r="W1722" s="1">
        <v>15.265386915440738</v>
      </c>
      <c r="X1722" s="1">
        <v>15.27530032731822</v>
      </c>
      <c r="Y1722" s="1">
        <v>16.653844015014599</v>
      </c>
    </row>
    <row r="1723" spans="1:25" x14ac:dyDescent="0.25">
      <c r="A1723" s="1" t="s">
        <v>212</v>
      </c>
      <c r="B1723" s="1" t="s">
        <v>8</v>
      </c>
      <c r="C1723" s="1"/>
      <c r="D1723" s="1" t="s">
        <v>9</v>
      </c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>
        <v>5.2807121346324202</v>
      </c>
      <c r="P1723" s="1">
        <v>15.190905709832812</v>
      </c>
      <c r="Q1723" s="1">
        <v>18.514729580474032</v>
      </c>
      <c r="R1723" s="1">
        <v>18.108238518545228</v>
      </c>
      <c r="S1723" s="1">
        <v>18.39299682163443</v>
      </c>
      <c r="T1723" s="1">
        <v>18.9775313844263</v>
      </c>
      <c r="U1723" s="1">
        <v>20.5135322644668</v>
      </c>
      <c r="V1723" s="1">
        <v>23.122902121834358</v>
      </c>
      <c r="W1723" s="1">
        <v>19.442549592495773</v>
      </c>
      <c r="X1723" s="1">
        <v>16.850886843864068</v>
      </c>
      <c r="Y1723" s="1">
        <v>18.549704573891283</v>
      </c>
    </row>
    <row r="1724" spans="1:25" x14ac:dyDescent="0.25">
      <c r="A1724" s="1" t="s">
        <v>212</v>
      </c>
      <c r="B1724" s="1" t="s">
        <v>10</v>
      </c>
      <c r="C1724" s="1"/>
      <c r="D1724" s="1" t="s">
        <v>11</v>
      </c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>
        <v>1.732017714791851</v>
      </c>
      <c r="P1724" s="1">
        <v>4.6594307877585726</v>
      </c>
      <c r="Q1724" s="1">
        <v>4.7533180032229438</v>
      </c>
      <c r="R1724" s="1">
        <v>4.5999639373230679</v>
      </c>
      <c r="S1724" s="1">
        <v>4.1109734417928143</v>
      </c>
      <c r="T1724" s="1">
        <v>4.3610288824510572</v>
      </c>
      <c r="U1724" s="1">
        <v>4.2666931294548096</v>
      </c>
      <c r="V1724" s="1">
        <v>4.4112251882272417</v>
      </c>
      <c r="W1724" s="1">
        <v>4.5920634920634917</v>
      </c>
      <c r="X1724" s="1">
        <v>4.6738128288177139</v>
      </c>
      <c r="Y1724" s="1">
        <v>4.9964514110941192</v>
      </c>
    </row>
    <row r="1725" spans="1:25" x14ac:dyDescent="0.25">
      <c r="A1725" s="1" t="s">
        <v>212</v>
      </c>
      <c r="B1725" s="1" t="s">
        <v>12</v>
      </c>
      <c r="C1725" s="1"/>
      <c r="D1725" s="1" t="s">
        <v>13</v>
      </c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>
        <v>4.4915469569572206</v>
      </c>
      <c r="P1725" s="1">
        <v>14.59217427646014</v>
      </c>
      <c r="Q1725" s="1">
        <v>15.204841938883032</v>
      </c>
      <c r="R1725" s="1">
        <v>14.619977693045938</v>
      </c>
      <c r="S1725" s="1">
        <v>12.999654487791041</v>
      </c>
      <c r="T1725" s="1">
        <v>15.43475020465014</v>
      </c>
      <c r="U1725" s="1">
        <v>15.558823529411764</v>
      </c>
      <c r="V1725" s="1">
        <v>15.415328076323988</v>
      </c>
      <c r="W1725" s="1">
        <v>15.653298788498031</v>
      </c>
      <c r="X1725" s="1">
        <v>14.969498659614986</v>
      </c>
      <c r="Y1725" s="1">
        <v>15.904824466681065</v>
      </c>
    </row>
    <row r="1726" spans="1:25" x14ac:dyDescent="0.25">
      <c r="A1726" s="1" t="s">
        <v>212</v>
      </c>
      <c r="B1726" s="1" t="s">
        <v>14</v>
      </c>
      <c r="C1726" s="1"/>
      <c r="D1726" s="1" t="s">
        <v>15</v>
      </c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>
        <v>5.610635493819025</v>
      </c>
      <c r="P1726" s="1">
        <v>19.067312715494722</v>
      </c>
      <c r="Q1726" s="1">
        <v>20.582521074815592</v>
      </c>
      <c r="R1726" s="1">
        <v>20.714092288537856</v>
      </c>
      <c r="S1726" s="1">
        <v>20.000453807080422</v>
      </c>
      <c r="T1726" s="1">
        <v>24.116558945349247</v>
      </c>
      <c r="U1726" s="1">
        <v>24.579213742498236</v>
      </c>
      <c r="V1726" s="1">
        <v>24.325292056074765</v>
      </c>
      <c r="W1726" s="1">
        <v>25.379506641366223</v>
      </c>
      <c r="X1726" s="1">
        <v>24.059864869782501</v>
      </c>
      <c r="Y1726" s="1">
        <v>25.487737863844696</v>
      </c>
    </row>
    <row r="1727" spans="1:25" x14ac:dyDescent="0.25">
      <c r="A1727" s="1" t="s">
        <v>212</v>
      </c>
      <c r="B1727" s="1" t="s">
        <v>16</v>
      </c>
      <c r="C1727" s="1"/>
      <c r="D1727" s="1" t="s">
        <v>17</v>
      </c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>
        <v>2.997817549223754</v>
      </c>
      <c r="P1727" s="1">
        <v>9.9405130080451372</v>
      </c>
      <c r="Q1727" s="1">
        <v>10.512636986301368</v>
      </c>
      <c r="R1727" s="1">
        <v>11.065930018416207</v>
      </c>
      <c r="S1727" s="1">
        <v>10.199891705128536</v>
      </c>
      <c r="T1727" s="1">
        <v>12.448690850000609</v>
      </c>
      <c r="U1727" s="1">
        <v>12.761962728089996</v>
      </c>
      <c r="V1727" s="1">
        <v>12.659379867601245</v>
      </c>
      <c r="W1727" s="1">
        <v>12.467194570135746</v>
      </c>
      <c r="X1727" s="1">
        <v>11.870636470602504</v>
      </c>
      <c r="Y1727" s="1">
        <v>13.10743766947424</v>
      </c>
    </row>
    <row r="1728" spans="1:25" x14ac:dyDescent="0.25">
      <c r="A1728" s="1" t="s">
        <v>212</v>
      </c>
      <c r="B1728" s="1" t="s">
        <v>18</v>
      </c>
      <c r="C1728" s="1"/>
      <c r="D1728" s="1" t="s">
        <v>19</v>
      </c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>
        <v>5.5479898702120929</v>
      </c>
      <c r="Q1728" s="1">
        <v>6.3179854407342928</v>
      </c>
      <c r="R1728" s="1">
        <v>5.8150983505099152</v>
      </c>
      <c r="S1728" s="1">
        <v>6.6351059466848943</v>
      </c>
      <c r="T1728" s="1">
        <v>10.175777414075286</v>
      </c>
      <c r="U1728" s="1">
        <v>11.903367106176265</v>
      </c>
      <c r="V1728" s="1">
        <v>9.1909090909090914</v>
      </c>
      <c r="W1728" s="1">
        <v>6.47326176983435</v>
      </c>
      <c r="X1728" s="1">
        <v>9.4298762127801936</v>
      </c>
      <c r="Y1728" s="1">
        <v>9.9612267401791872</v>
      </c>
    </row>
    <row r="1729" spans="1:25" x14ac:dyDescent="0.25">
      <c r="A1729" s="1" t="s">
        <v>212</v>
      </c>
      <c r="B1729" s="1" t="s">
        <v>20</v>
      </c>
      <c r="C1729" s="1"/>
      <c r="D1729" s="1" t="s">
        <v>21</v>
      </c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>
        <v>90.447989870212098</v>
      </c>
      <c r="Q1729" s="1">
        <v>96.81798544073429</v>
      </c>
      <c r="R1729" s="1">
        <v>95.315098350509913</v>
      </c>
      <c r="S1729" s="1">
        <v>91.03510594668488</v>
      </c>
      <c r="T1729" s="1">
        <v>107.17577741407528</v>
      </c>
      <c r="U1729" s="1">
        <v>109.30336710617627</v>
      </c>
      <c r="V1729" s="1">
        <v>109.29090909090908</v>
      </c>
      <c r="W1729" s="1">
        <v>104.07326176983435</v>
      </c>
      <c r="X1729" s="1">
        <v>102.12987621278018</v>
      </c>
      <c r="Y1729" s="1">
        <v>109.86122674017918</v>
      </c>
    </row>
    <row r="1730" spans="1:25" x14ac:dyDescent="0.25">
      <c r="A1730" s="1" t="s">
        <v>213</v>
      </c>
      <c r="B1730" s="1" t="s">
        <v>4</v>
      </c>
      <c r="C1730" s="1"/>
      <c r="D1730" s="1" t="s">
        <v>5</v>
      </c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>
        <v>4.5999999999999996</v>
      </c>
      <c r="U1730" s="1">
        <v>3</v>
      </c>
      <c r="V1730" s="1"/>
      <c r="W1730" s="1"/>
      <c r="X1730" s="1">
        <v>2.5</v>
      </c>
      <c r="Y1730" s="1"/>
    </row>
    <row r="1731" spans="1:25" x14ac:dyDescent="0.25">
      <c r="A1731" s="1" t="s">
        <v>213</v>
      </c>
      <c r="B1731" s="1" t="s">
        <v>6</v>
      </c>
      <c r="C1731" s="1"/>
      <c r="D1731" s="1" t="s">
        <v>7</v>
      </c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>
        <v>1.9822214348981397</v>
      </c>
      <c r="P1731" s="1">
        <v>5.2649086143383395</v>
      </c>
      <c r="Q1731" s="1">
        <v>5.0691846674754188</v>
      </c>
      <c r="R1731" s="1">
        <v>5.1945419138462654</v>
      </c>
      <c r="S1731" s="1">
        <v>4.9794106556052364</v>
      </c>
      <c r="T1731" s="1">
        <v>6.1163795979281899</v>
      </c>
      <c r="U1731" s="1">
        <v>5.6525516455827294</v>
      </c>
      <c r="V1731" s="1">
        <v>6.5618891170431217</v>
      </c>
      <c r="W1731" s="1">
        <v>6.7910656620021523</v>
      </c>
      <c r="X1731" s="1">
        <v>6.6212328414991521</v>
      </c>
      <c r="Y1731" s="1">
        <v>6.3470943973307383</v>
      </c>
    </row>
    <row r="1732" spans="1:25" x14ac:dyDescent="0.25">
      <c r="A1732" s="1" t="s">
        <v>213</v>
      </c>
      <c r="B1732" s="1" t="s">
        <v>8</v>
      </c>
      <c r="C1732" s="1"/>
      <c r="D1732" s="1" t="s">
        <v>9</v>
      </c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>
        <v>0.78855093002657239</v>
      </c>
      <c r="P1732" s="1">
        <v>5.5160828138282803</v>
      </c>
      <c r="Q1732" s="1">
        <v>6.1991906425971877</v>
      </c>
      <c r="R1732" s="1">
        <v>6.4428749166050583</v>
      </c>
      <c r="S1732" s="1">
        <v>6.3474905277523384</v>
      </c>
      <c r="T1732" s="1">
        <v>6.8912808357475193</v>
      </c>
      <c r="U1732" s="1">
        <v>7.8749046476709861</v>
      </c>
      <c r="V1732" s="1">
        <v>8.6909685147159479</v>
      </c>
      <c r="W1732" s="1">
        <v>7.9660771951407039</v>
      </c>
      <c r="X1732" s="1">
        <v>9.1528558942984937</v>
      </c>
      <c r="Y1732" s="1">
        <v>9.4486636313082162</v>
      </c>
    </row>
    <row r="1733" spans="1:25" x14ac:dyDescent="0.25">
      <c r="A1733" s="1" t="s">
        <v>213</v>
      </c>
      <c r="B1733" s="1" t="s">
        <v>10</v>
      </c>
      <c r="C1733" s="1"/>
      <c r="D1733" s="1" t="s">
        <v>11</v>
      </c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>
        <v>0.52922763507528769</v>
      </c>
      <c r="P1733" s="1">
        <v>1.519008571833381</v>
      </c>
      <c r="Q1733" s="1">
        <v>1.5316246899273926</v>
      </c>
      <c r="R1733" s="1">
        <v>1.562583169548676</v>
      </c>
      <c r="S1733" s="1">
        <v>1.473098816642425</v>
      </c>
      <c r="T1733" s="1">
        <v>1.6923395663242911</v>
      </c>
      <c r="U1733" s="1">
        <v>1.6725437067462854</v>
      </c>
      <c r="V1733" s="1">
        <v>1.947142368240931</v>
      </c>
      <c r="W1733" s="1">
        <v>2.0428571428571427</v>
      </c>
      <c r="X1733" s="1">
        <v>2.0259112642023549</v>
      </c>
      <c r="Y1733" s="1">
        <v>1.9042419713610454</v>
      </c>
    </row>
    <row r="1734" spans="1:25" x14ac:dyDescent="0.25">
      <c r="A1734" s="1" t="s">
        <v>213</v>
      </c>
      <c r="B1734" s="1" t="s">
        <v>12</v>
      </c>
      <c r="C1734" s="1"/>
      <c r="D1734" s="1" t="s">
        <v>13</v>
      </c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>
        <v>2.4343498774348293</v>
      </c>
      <c r="P1734" s="1">
        <v>7.29608713823007</v>
      </c>
      <c r="Q1734" s="1">
        <v>7.3232824025289771</v>
      </c>
      <c r="R1734" s="1">
        <v>6.4907659585505684</v>
      </c>
      <c r="S1734" s="1">
        <v>6.8308369646494587</v>
      </c>
      <c r="T1734" s="1">
        <v>8.0735616455093027</v>
      </c>
      <c r="U1734" s="1">
        <v>8.764705882352942</v>
      </c>
      <c r="V1734" s="1">
        <v>8.7667323792834893</v>
      </c>
      <c r="W1734" s="1">
        <v>9.2456867610567812</v>
      </c>
      <c r="X1734" s="1">
        <v>9.5287182037627804</v>
      </c>
      <c r="Y1734" s="1">
        <v>9.2802462025772083</v>
      </c>
    </row>
    <row r="1735" spans="1:25" x14ac:dyDescent="0.25">
      <c r="A1735" s="1" t="s">
        <v>213</v>
      </c>
      <c r="B1735" s="1" t="s">
        <v>14</v>
      </c>
      <c r="C1735" s="1"/>
      <c r="D1735" s="1" t="s">
        <v>15</v>
      </c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>
        <v>3.0408787790927541</v>
      </c>
      <c r="P1735" s="1">
        <v>9.5336563577473612</v>
      </c>
      <c r="Q1735" s="1">
        <v>9.9133956796628038</v>
      </c>
      <c r="R1735" s="1">
        <v>9.1963426970663775</v>
      </c>
      <c r="S1735" s="1">
        <v>10.509497718072351</v>
      </c>
      <c r="T1735" s="1">
        <v>12.614815448336529</v>
      </c>
      <c r="U1735" s="1">
        <v>13.84613552980052</v>
      </c>
      <c r="V1735" s="1">
        <v>13.83384929906542</v>
      </c>
      <c r="W1735" s="1">
        <v>14.990512333965844</v>
      </c>
      <c r="X1735" s="1">
        <v>15.31512027074564</v>
      </c>
      <c r="Y1735" s="1">
        <v>14.871744294867181</v>
      </c>
    </row>
    <row r="1736" spans="1:25" x14ac:dyDescent="0.25">
      <c r="A1736" s="1" t="s">
        <v>213</v>
      </c>
      <c r="B1736" s="1" t="s">
        <v>16</v>
      </c>
      <c r="C1736" s="1"/>
      <c r="D1736" s="1" t="s">
        <v>17</v>
      </c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>
        <v>1.6247713434724163</v>
      </c>
      <c r="P1736" s="1">
        <v>4.9702565040225686</v>
      </c>
      <c r="Q1736" s="1">
        <v>5.0633219178082189</v>
      </c>
      <c r="R1736" s="1">
        <v>4.9128913443830582</v>
      </c>
      <c r="S1736" s="1">
        <v>5.3596653172781892</v>
      </c>
      <c r="T1736" s="1">
        <v>6.5116229061541651</v>
      </c>
      <c r="U1736" s="1">
        <v>7.1891585878465394</v>
      </c>
      <c r="V1736" s="1">
        <v>7.1994183216510903</v>
      </c>
      <c r="W1736" s="1">
        <v>7.3638009049773752</v>
      </c>
      <c r="X1736" s="1">
        <v>7.5561615254915742</v>
      </c>
      <c r="Y1736" s="1">
        <v>7.6480095025556114</v>
      </c>
    </row>
    <row r="1737" spans="1:25" x14ac:dyDescent="0.25">
      <c r="A1737" s="1" t="s">
        <v>213</v>
      </c>
      <c r="B1737" s="1" t="s">
        <v>18</v>
      </c>
      <c r="C1737" s="1"/>
      <c r="D1737" s="1" t="s">
        <v>19</v>
      </c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>
        <v>3.1474728289543101</v>
      </c>
      <c r="Q1737" s="1">
        <v>2.9639104288653271</v>
      </c>
      <c r="R1737" s="1"/>
      <c r="S1737" s="1"/>
      <c r="T1737" s="1">
        <v>4.2124386252045829</v>
      </c>
      <c r="U1737" s="1">
        <v>3.4272977099236641</v>
      </c>
      <c r="V1737" s="1">
        <v>3.1858093126385807</v>
      </c>
      <c r="W1737" s="1">
        <v>3.3061682650392328</v>
      </c>
      <c r="X1737" s="1">
        <v>3.3315490130478418</v>
      </c>
      <c r="Y1737" s="1">
        <v>4.6969400413507927</v>
      </c>
    </row>
    <row r="1738" spans="1:25" x14ac:dyDescent="0.25">
      <c r="A1738" s="1" t="s">
        <v>213</v>
      </c>
      <c r="B1738" s="1" t="s">
        <v>20</v>
      </c>
      <c r="C1738" s="1"/>
      <c r="D1738" s="1" t="s">
        <v>21</v>
      </c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>
        <v>37.247472828954315</v>
      </c>
      <c r="Q1738" s="1">
        <v>38.06391042886532</v>
      </c>
      <c r="R1738" s="1"/>
      <c r="S1738" s="1"/>
      <c r="T1738" s="1">
        <v>50.712438625204577</v>
      </c>
      <c r="U1738" s="1">
        <v>51.427297709923671</v>
      </c>
      <c r="V1738" s="1">
        <v>50.185809312638582</v>
      </c>
      <c r="W1738" s="1">
        <v>51.706168265039231</v>
      </c>
      <c r="X1738" s="1">
        <v>56.031549013047837</v>
      </c>
      <c r="Y1738" s="1">
        <v>54.196940041350793</v>
      </c>
    </row>
    <row r="1739" spans="1:25" x14ac:dyDescent="0.25">
      <c r="A1739" s="1" t="s">
        <v>214</v>
      </c>
      <c r="B1739" s="1" t="s">
        <v>4</v>
      </c>
      <c r="C1739" s="1"/>
      <c r="D1739" s="1" t="s">
        <v>5</v>
      </c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>
        <v>3.7</v>
      </c>
      <c r="P1739" s="1">
        <v>9.9</v>
      </c>
      <c r="Q1739" s="1">
        <v>9.3000000000000007</v>
      </c>
      <c r="R1739" s="1">
        <v>9.3000000000000007</v>
      </c>
      <c r="S1739" s="1">
        <v>5.0999999999999996</v>
      </c>
      <c r="T1739" s="1">
        <v>9</v>
      </c>
      <c r="U1739" s="1">
        <v>8.4</v>
      </c>
      <c r="V1739" s="1">
        <v>10.9</v>
      </c>
      <c r="W1739" s="1">
        <v>11</v>
      </c>
      <c r="X1739" s="1">
        <v>9.6</v>
      </c>
      <c r="Y1739" s="1">
        <v>7.3</v>
      </c>
    </row>
    <row r="1740" spans="1:25" x14ac:dyDescent="0.25">
      <c r="A1740" s="1" t="s">
        <v>214</v>
      </c>
      <c r="B1740" s="1" t="s">
        <v>6</v>
      </c>
      <c r="C1740" s="1"/>
      <c r="D1740" s="1" t="s">
        <v>7</v>
      </c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>
        <v>15.197031000885739</v>
      </c>
      <c r="P1740" s="1">
        <v>25.555511476338907</v>
      </c>
      <c r="Q1740" s="1">
        <v>26.511253145992136</v>
      </c>
      <c r="R1740" s="1">
        <v>27.315119277303953</v>
      </c>
      <c r="S1740" s="1">
        <v>28.544761083876526</v>
      </c>
      <c r="T1740" s="1">
        <v>30.993577385655346</v>
      </c>
      <c r="U1740" s="1">
        <v>33.050123397131664</v>
      </c>
      <c r="V1740" s="1">
        <v>32.228747433264886</v>
      </c>
      <c r="W1740" s="1">
        <v>30.472730534625043</v>
      </c>
      <c r="X1740" s="1">
        <v>29.214737888369065</v>
      </c>
      <c r="Y1740" s="1">
        <v>31.619011538996247</v>
      </c>
    </row>
    <row r="1741" spans="1:25" x14ac:dyDescent="0.25">
      <c r="A1741" s="1" t="s">
        <v>214</v>
      </c>
      <c r="B1741" s="1" t="s">
        <v>8</v>
      </c>
      <c r="C1741" s="1"/>
      <c r="D1741" s="1" t="s">
        <v>9</v>
      </c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>
        <v>14.445557130203721</v>
      </c>
      <c r="P1741" s="1">
        <v>34.071323321054123</v>
      </c>
      <c r="Q1741" s="1">
        <v>38.478525774502536</v>
      </c>
      <c r="R1741" s="1">
        <v>38.568151246867046</v>
      </c>
      <c r="S1741" s="1">
        <v>42.010614304440729</v>
      </c>
      <c r="T1741" s="1">
        <v>42.730817311912915</v>
      </c>
      <c r="U1741" s="1">
        <v>43.270615950157911</v>
      </c>
      <c r="V1741" s="1">
        <v>43.707854209445586</v>
      </c>
      <c r="W1741" s="1">
        <v>41.760602798708291</v>
      </c>
      <c r="X1741" s="1">
        <v>40.346372937124052</v>
      </c>
      <c r="Y1741" s="1">
        <v>39.094718823856525</v>
      </c>
    </row>
    <row r="1742" spans="1:25" x14ac:dyDescent="0.25">
      <c r="A1742" s="1" t="s">
        <v>214</v>
      </c>
      <c r="B1742" s="1" t="s">
        <v>10</v>
      </c>
      <c r="C1742" s="1"/>
      <c r="D1742" s="1" t="s">
        <v>11</v>
      </c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>
        <v>4.0574118689105392</v>
      </c>
      <c r="P1742" s="1">
        <v>7.3731652026069723</v>
      </c>
      <c r="Q1742" s="1">
        <v>8.0102210795053299</v>
      </c>
      <c r="R1742" s="1">
        <v>8.2167294758289913</v>
      </c>
      <c r="S1742" s="1">
        <v>8.4446246116827393</v>
      </c>
      <c r="T1742" s="1">
        <v>8.5756053024317431</v>
      </c>
      <c r="U1742" s="1">
        <v>9.7792606527104216</v>
      </c>
      <c r="V1742" s="1">
        <v>9.5633983572895271</v>
      </c>
      <c r="W1742" s="1">
        <v>9.1666666666666661</v>
      </c>
      <c r="X1742" s="1">
        <v>8.9388891745068815</v>
      </c>
      <c r="Y1742" s="1">
        <v>9.4862696371472257</v>
      </c>
    </row>
    <row r="1743" spans="1:25" x14ac:dyDescent="0.25">
      <c r="A1743" s="1" t="s">
        <v>214</v>
      </c>
      <c r="B1743" s="1" t="s">
        <v>12</v>
      </c>
      <c r="C1743" s="1"/>
      <c r="D1743" s="1" t="s">
        <v>13</v>
      </c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>
        <v>11.82888320725375</v>
      </c>
      <c r="P1743" s="1">
        <v>29.652904607668997</v>
      </c>
      <c r="Q1743" s="1">
        <v>29.358809272918862</v>
      </c>
      <c r="R1743" s="1">
        <v>29.145429668248909</v>
      </c>
      <c r="S1743" s="1">
        <v>27.172888894618772</v>
      </c>
      <c r="T1743" s="1">
        <v>32.05678888658106</v>
      </c>
      <c r="U1743" s="1">
        <v>35.088235294117645</v>
      </c>
      <c r="V1743" s="1">
        <v>34.625651041666671</v>
      </c>
      <c r="W1743" s="1">
        <v>34.993168880455407</v>
      </c>
      <c r="X1743" s="1">
        <v>34.438669804340172</v>
      </c>
      <c r="Y1743" s="1">
        <v>32.393312216543087</v>
      </c>
    </row>
    <row r="1744" spans="1:25" x14ac:dyDescent="0.25">
      <c r="A1744" s="1" t="s">
        <v>214</v>
      </c>
      <c r="B1744" s="1" t="s">
        <v>14</v>
      </c>
      <c r="C1744" s="1"/>
      <c r="D1744" s="1" t="s">
        <v>15</v>
      </c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>
        <v>14.776101109676059</v>
      </c>
      <c r="P1744" s="1">
        <v>38.746878591578721</v>
      </c>
      <c r="Q1744" s="1">
        <v>39.742492096944154</v>
      </c>
      <c r="R1744" s="1">
        <v>41.294257256244649</v>
      </c>
      <c r="S1744" s="1">
        <v>41.806504138411157</v>
      </c>
      <c r="T1744" s="1">
        <v>50.08823780957151</v>
      </c>
      <c r="U1744" s="1">
        <v>55.431005661248385</v>
      </c>
      <c r="V1744" s="1">
        <v>54.639062500000001</v>
      </c>
      <c r="W1744" s="1">
        <v>56.736242884250473</v>
      </c>
      <c r="X1744" s="1">
        <v>55.351869867417115</v>
      </c>
      <c r="Y1744" s="1">
        <v>51.910805557555257</v>
      </c>
    </row>
    <row r="1745" spans="1:25" x14ac:dyDescent="0.25">
      <c r="A1745" s="1" t="s">
        <v>214</v>
      </c>
      <c r="B1745" s="1" t="s">
        <v>16</v>
      </c>
      <c r="C1745" s="1"/>
      <c r="D1745" s="1" t="s">
        <v>17</v>
      </c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>
        <v>7.8950156830701923</v>
      </c>
      <c r="P1745" s="1">
        <v>20.200216800752273</v>
      </c>
      <c r="Q1745" s="1">
        <v>20.298698630136986</v>
      </c>
      <c r="R1745" s="1">
        <v>22.06031307550645</v>
      </c>
      <c r="S1745" s="1">
        <v>21.320606966970065</v>
      </c>
      <c r="T1745" s="1">
        <v>25.854973303847423</v>
      </c>
      <c r="U1745" s="1">
        <v>28.78075904463396</v>
      </c>
      <c r="V1745" s="1">
        <v>28.435286458333334</v>
      </c>
      <c r="W1745" s="1">
        <v>27.870588235294115</v>
      </c>
      <c r="X1745" s="1">
        <v>27.309460328242693</v>
      </c>
      <c r="Y1745" s="1">
        <v>26.695882225901663</v>
      </c>
    </row>
    <row r="1746" spans="1:25" x14ac:dyDescent="0.25">
      <c r="A1746" s="1" t="s">
        <v>214</v>
      </c>
      <c r="B1746" s="1" t="s">
        <v>18</v>
      </c>
      <c r="C1746" s="1"/>
      <c r="D1746" s="1" t="s">
        <v>19</v>
      </c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>
        <v>8.8945409429280389</v>
      </c>
      <c r="P1746" s="1">
        <v>13.949540993985439</v>
      </c>
      <c r="Q1746" s="1">
        <v>16.134325051432189</v>
      </c>
      <c r="R1746" s="1">
        <v>14.72883513171703</v>
      </c>
      <c r="S1746" s="1">
        <v>15.710457963089542</v>
      </c>
      <c r="T1746" s="1">
        <v>21.24795417348609</v>
      </c>
      <c r="U1746" s="1">
        <v>18.328208188757806</v>
      </c>
      <c r="V1746" s="1">
        <v>20.08791574279379</v>
      </c>
      <c r="W1746" s="1">
        <v>18.549607672188319</v>
      </c>
      <c r="X1746" s="1">
        <v>18.027534292405488</v>
      </c>
      <c r="Y1746" s="1">
        <v>21.656126809097177</v>
      </c>
    </row>
    <row r="1747" spans="1:25" x14ac:dyDescent="0.25">
      <c r="A1747" s="1" t="s">
        <v>214</v>
      </c>
      <c r="B1747" s="1" t="s">
        <v>20</v>
      </c>
      <c r="C1747" s="1"/>
      <c r="D1747" s="1" t="s">
        <v>21</v>
      </c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>
        <v>80.794540942928052</v>
      </c>
      <c r="P1747" s="1">
        <v>179.44954099398544</v>
      </c>
      <c r="Q1747" s="1">
        <v>187.83432505143222</v>
      </c>
      <c r="R1747" s="1">
        <v>190.62883513171704</v>
      </c>
      <c r="S1747" s="1">
        <v>190.11045796308954</v>
      </c>
      <c r="T1747" s="1">
        <v>220.54795417348609</v>
      </c>
      <c r="U1747" s="1">
        <v>232.12820818875775</v>
      </c>
      <c r="V1747" s="1">
        <v>234.18791574279379</v>
      </c>
      <c r="W1747" s="1">
        <v>230.54960767218833</v>
      </c>
      <c r="X1747" s="1">
        <v>223.22753429240547</v>
      </c>
      <c r="Y1747" s="1">
        <v>220.15612680909717</v>
      </c>
    </row>
    <row r="1748" spans="1:25" x14ac:dyDescent="0.25">
      <c r="A1748" s="1" t="s">
        <v>215</v>
      </c>
      <c r="B1748" s="1" t="s">
        <v>4</v>
      </c>
      <c r="C1748" s="1"/>
      <c r="D1748" s="1" t="s">
        <v>5</v>
      </c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>
        <v>0.01</v>
      </c>
      <c r="T1748" s="1">
        <v>0</v>
      </c>
      <c r="U1748" s="1">
        <v>0</v>
      </c>
      <c r="V1748" s="1">
        <v>0</v>
      </c>
      <c r="W1748" s="1">
        <v>0</v>
      </c>
      <c r="X1748" s="1">
        <v>0</v>
      </c>
      <c r="Y1748" s="1">
        <v>0</v>
      </c>
    </row>
    <row r="1749" spans="1:25" x14ac:dyDescent="0.25">
      <c r="A1749" s="1" t="s">
        <v>215</v>
      </c>
      <c r="B1749" s="1" t="s">
        <v>6</v>
      </c>
      <c r="C1749" s="1"/>
      <c r="D1749" s="1" t="s">
        <v>7</v>
      </c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>
        <v>3.8214081775575068</v>
      </c>
      <c r="T1749" s="1">
        <v>3.3522465104029502</v>
      </c>
      <c r="U1749" s="1">
        <v>4.0375368897019488</v>
      </c>
      <c r="V1749" s="1">
        <v>3.7164681724845998</v>
      </c>
      <c r="W1749" s="1">
        <v>3.8308575529242912</v>
      </c>
      <c r="X1749" s="1">
        <v>4.1237502784775417</v>
      </c>
      <c r="Y1749" s="1">
        <v>4.2508063394967328</v>
      </c>
    </row>
    <row r="1750" spans="1:25" x14ac:dyDescent="0.25">
      <c r="A1750" s="1" t="s">
        <v>215</v>
      </c>
      <c r="B1750" s="1" t="s">
        <v>8</v>
      </c>
      <c r="C1750" s="1"/>
      <c r="D1750" s="1" t="s">
        <v>9</v>
      </c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>
        <v>1.6480741259494689</v>
      </c>
      <c r="T1750" s="1">
        <v>1.4202212272846984</v>
      </c>
      <c r="U1750" s="1">
        <v>1.7677890340507045</v>
      </c>
      <c r="V1750" s="1">
        <v>1.5807255304585901</v>
      </c>
      <c r="W1750" s="1">
        <v>1.6167614946947562</v>
      </c>
      <c r="X1750" s="1">
        <v>1.7144979692560789</v>
      </c>
      <c r="Y1750" s="1">
        <v>1.7738756429862368</v>
      </c>
    </row>
    <row r="1751" spans="1:25" x14ac:dyDescent="0.25">
      <c r="A1751" s="1" t="s">
        <v>215</v>
      </c>
      <c r="B1751" s="1" t="s">
        <v>10</v>
      </c>
      <c r="C1751" s="1"/>
      <c r="D1751" s="1" t="s">
        <v>11</v>
      </c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>
        <v>1.1305176964930239</v>
      </c>
      <c r="T1751" s="1">
        <v>0.92753226231235175</v>
      </c>
      <c r="U1751" s="1">
        <v>1.1946740762473467</v>
      </c>
      <c r="V1751" s="1">
        <v>1.1028062970568104</v>
      </c>
      <c r="W1751" s="1">
        <v>1.1523809523809523</v>
      </c>
      <c r="X1751" s="1">
        <v>1.261751752266379</v>
      </c>
      <c r="Y1751" s="1">
        <v>1.2753180175170302</v>
      </c>
    </row>
    <row r="1752" spans="1:25" x14ac:dyDescent="0.25">
      <c r="A1752" s="1" t="s">
        <v>215</v>
      </c>
      <c r="B1752" s="1" t="s">
        <v>12</v>
      </c>
      <c r="C1752" s="1"/>
      <c r="D1752" s="1" t="s">
        <v>13</v>
      </c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>
        <v>5.1757883608797659</v>
      </c>
      <c r="T1752" s="1">
        <v>5.0459760284433148</v>
      </c>
      <c r="U1752" s="1">
        <v>5.5</v>
      </c>
      <c r="V1752" s="1">
        <v>6.2367357866043616</v>
      </c>
      <c r="W1752" s="1">
        <v>6.349095022624434</v>
      </c>
      <c r="X1752" s="1">
        <v>6.4112980506798962</v>
      </c>
      <c r="Y1752" s="1">
        <v>6.2451971300362343</v>
      </c>
    </row>
    <row r="1753" spans="1:25" x14ac:dyDescent="0.25">
      <c r="A1753" s="1" t="s">
        <v>215</v>
      </c>
      <c r="B1753" s="1" t="s">
        <v>14</v>
      </c>
      <c r="C1753" s="1"/>
      <c r="D1753" s="1" t="s">
        <v>15</v>
      </c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>
        <v>7.9631436454116491</v>
      </c>
      <c r="T1753" s="1">
        <v>7.8842596552103306</v>
      </c>
      <c r="U1753" s="1">
        <v>8.6886823626600567</v>
      </c>
      <c r="V1753" s="1">
        <v>9.841530373831775</v>
      </c>
      <c r="W1753" s="1">
        <v>10.294117647058822</v>
      </c>
      <c r="X1753" s="1">
        <v>10.304617959946141</v>
      </c>
      <c r="Y1753" s="1">
        <v>10.008029179564707</v>
      </c>
    </row>
    <row r="1754" spans="1:25" x14ac:dyDescent="0.25">
      <c r="A1754" s="1" t="s">
        <v>215</v>
      </c>
      <c r="B1754" s="1" t="s">
        <v>16</v>
      </c>
      <c r="C1754" s="1"/>
      <c r="D1754" s="1" t="s">
        <v>17</v>
      </c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>
        <v>4.0610679937085834</v>
      </c>
      <c r="T1754" s="1">
        <v>4.0697643163463537</v>
      </c>
      <c r="U1754" s="1">
        <v>4.5113176373399417</v>
      </c>
      <c r="V1754" s="1">
        <v>5.1217338395638627</v>
      </c>
      <c r="W1754" s="1">
        <v>5.056787330316741</v>
      </c>
      <c r="X1754" s="1">
        <v>5.0840839893739602</v>
      </c>
      <c r="Y1754" s="1">
        <v>5.1467736903990593</v>
      </c>
    </row>
    <row r="1755" spans="1:25" x14ac:dyDescent="0.25">
      <c r="A1755" s="1" t="s">
        <v>215</v>
      </c>
      <c r="B1755" s="1" t="s">
        <v>18</v>
      </c>
      <c r="C1755" s="1"/>
      <c r="D1755" s="1" t="s">
        <v>19</v>
      </c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>
        <v>0.01</v>
      </c>
      <c r="T1755" s="1">
        <v>0</v>
      </c>
      <c r="U1755" s="1">
        <v>0</v>
      </c>
      <c r="V1755" s="1">
        <v>0</v>
      </c>
      <c r="W1755" s="1">
        <v>0</v>
      </c>
      <c r="X1755" s="1">
        <v>0</v>
      </c>
      <c r="Y1755" s="1">
        <v>0</v>
      </c>
    </row>
    <row r="1756" spans="1:25" x14ac:dyDescent="0.25">
      <c r="A1756" s="1" t="s">
        <v>215</v>
      </c>
      <c r="B1756" s="1" t="s">
        <v>20</v>
      </c>
      <c r="C1756" s="1"/>
      <c r="D1756" s="1" t="s">
        <v>21</v>
      </c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>
        <f>SUM(S1748:S1755)</f>
        <v>23.82</v>
      </c>
      <c r="T1756" s="1">
        <f t="shared" ref="T1756:Y1756" si="0">SUM(T1748:T1755)</f>
        <v>22.7</v>
      </c>
      <c r="U1756" s="1">
        <f t="shared" si="0"/>
        <v>25.7</v>
      </c>
      <c r="V1756" s="1">
        <f t="shared" si="0"/>
        <v>27.599999999999998</v>
      </c>
      <c r="W1756" s="1">
        <f t="shared" si="0"/>
        <v>28.299999999999997</v>
      </c>
      <c r="X1756" s="1">
        <f t="shared" si="0"/>
        <v>28.9</v>
      </c>
      <c r="Y1756" s="1">
        <f t="shared" si="0"/>
        <v>28.7</v>
      </c>
    </row>
    <row r="1757" spans="1:25" x14ac:dyDescent="0.25">
      <c r="A1757" s="1" t="s">
        <v>216</v>
      </c>
      <c r="B1757" s="1" t="s">
        <v>4</v>
      </c>
      <c r="C1757" s="1"/>
      <c r="D1757" s="1" t="s">
        <v>5</v>
      </c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>
        <v>10.5</v>
      </c>
      <c r="T1757" s="1">
        <v>10.8</v>
      </c>
      <c r="U1757" s="1">
        <v>10.7</v>
      </c>
      <c r="V1757" s="1">
        <v>11.8</v>
      </c>
      <c r="W1757" s="1">
        <v>11.1</v>
      </c>
      <c r="X1757" s="1">
        <v>9</v>
      </c>
      <c r="Y1757" s="1">
        <v>7.9</v>
      </c>
    </row>
    <row r="1758" spans="1:25" x14ac:dyDescent="0.25">
      <c r="A1758" s="1" t="s">
        <v>216</v>
      </c>
      <c r="B1758" s="1" t="s">
        <v>6</v>
      </c>
      <c r="C1758" s="1"/>
      <c r="D1758" s="1" t="s">
        <v>7</v>
      </c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>
        <v>69.324275156338842</v>
      </c>
      <c r="T1758" s="1">
        <v>73.415037179840269</v>
      </c>
      <c r="U1758" s="1">
        <v>68.289567430025457</v>
      </c>
      <c r="V1758" s="1">
        <v>72.842968315730957</v>
      </c>
      <c r="W1758" s="1">
        <v>73.559720279720295</v>
      </c>
      <c r="X1758" s="1">
        <v>77.497281553398054</v>
      </c>
      <c r="Y1758" s="1">
        <v>72.047317744154057</v>
      </c>
    </row>
    <row r="1759" spans="1:25" x14ac:dyDescent="0.25">
      <c r="A1759" s="1" t="s">
        <v>216</v>
      </c>
      <c r="B1759" s="1" t="s">
        <v>8</v>
      </c>
      <c r="C1759" s="1"/>
      <c r="D1759" s="1" t="s">
        <v>9</v>
      </c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>
        <v>100.70318362706081</v>
      </c>
      <c r="T1759" s="1">
        <v>102.49190305700908</v>
      </c>
      <c r="U1759" s="1">
        <v>106.13460559796437</v>
      </c>
      <c r="V1759" s="1">
        <v>110.88460255697609</v>
      </c>
      <c r="W1759" s="1">
        <v>121.0734825174825</v>
      </c>
      <c r="X1759" s="1">
        <v>126.75009708737865</v>
      </c>
      <c r="Y1759" s="1">
        <v>130.00591471801926</v>
      </c>
    </row>
    <row r="1760" spans="1:25" x14ac:dyDescent="0.25">
      <c r="A1760" s="1" t="s">
        <v>216</v>
      </c>
      <c r="B1760" s="1" t="s">
        <v>10</v>
      </c>
      <c r="C1760" s="1"/>
      <c r="D1760" s="1" t="s">
        <v>11</v>
      </c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>
        <v>10.272541216600342</v>
      </c>
      <c r="T1760" s="1">
        <v>10.693059763150647</v>
      </c>
      <c r="U1760" s="1">
        <v>10.375826972010179</v>
      </c>
      <c r="V1760" s="1">
        <v>11.17242912729294</v>
      </c>
      <c r="W1760" s="1">
        <v>11.066797202797204</v>
      </c>
      <c r="X1760" s="1">
        <v>11.152621359223303</v>
      </c>
      <c r="Y1760" s="1">
        <v>12.146767537826685</v>
      </c>
    </row>
    <row r="1761" spans="1:25" x14ac:dyDescent="0.25">
      <c r="A1761" s="1" t="s">
        <v>216</v>
      </c>
      <c r="B1761" s="1" t="s">
        <v>12</v>
      </c>
      <c r="C1761" s="1"/>
      <c r="D1761" s="1" t="s">
        <v>13</v>
      </c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>
        <v>24.018194842406874</v>
      </c>
      <c r="T1761" s="1">
        <v>23.229307282415629</v>
      </c>
      <c r="U1761" s="1">
        <v>25.43473792394656</v>
      </c>
      <c r="V1761" s="1">
        <v>26.31487076200067</v>
      </c>
      <c r="W1761" s="1">
        <v>25.968440805185942</v>
      </c>
      <c r="X1761" s="1">
        <v>24.293891557995888</v>
      </c>
      <c r="Y1761" s="1">
        <v>25.284231670572481</v>
      </c>
    </row>
    <row r="1762" spans="1:25" x14ac:dyDescent="0.25">
      <c r="A1762" s="1" t="s">
        <v>216</v>
      </c>
      <c r="B1762" s="1" t="s">
        <v>14</v>
      </c>
      <c r="C1762" s="1"/>
      <c r="D1762" s="1" t="s">
        <v>15</v>
      </c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>
        <v>24.749713467048711</v>
      </c>
      <c r="T1762" s="1">
        <v>23.732362344582594</v>
      </c>
      <c r="U1762" s="1">
        <v>26.85303186022611</v>
      </c>
      <c r="V1762" s="1">
        <v>27.823162134944617</v>
      </c>
      <c r="W1762" s="1">
        <v>28.346980552712385</v>
      </c>
      <c r="X1762" s="1">
        <v>27.692518874399454</v>
      </c>
      <c r="Y1762" s="1">
        <v>29.764981586876463</v>
      </c>
    </row>
    <row r="1763" spans="1:25" x14ac:dyDescent="0.25">
      <c r="A1763" s="1" t="s">
        <v>216</v>
      </c>
      <c r="B1763" s="1" t="s">
        <v>16</v>
      </c>
      <c r="C1763" s="1"/>
      <c r="D1763" s="1" t="s">
        <v>17</v>
      </c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>
        <v>36.332091690544416</v>
      </c>
      <c r="T1763" s="1">
        <v>36.338330373001774</v>
      </c>
      <c r="U1763" s="1">
        <v>39.71223021582734</v>
      </c>
      <c r="V1763" s="1">
        <v>41.461967103054711</v>
      </c>
      <c r="W1763" s="1">
        <v>41.18457864210167</v>
      </c>
      <c r="X1763" s="1">
        <v>39.713589567604672</v>
      </c>
      <c r="Y1763" s="1">
        <v>40.550786742551054</v>
      </c>
    </row>
    <row r="1764" spans="1:25" x14ac:dyDescent="0.25">
      <c r="A1764" s="1" t="s">
        <v>216</v>
      </c>
      <c r="B1764" s="1" t="s">
        <v>18</v>
      </c>
      <c r="C1764" s="1"/>
      <c r="D1764" s="1" t="s">
        <v>19</v>
      </c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>
        <v>23.412319790301442</v>
      </c>
      <c r="T1764" s="1">
        <v>23.123128342245991</v>
      </c>
      <c r="U1764" s="1">
        <v>21.906704896338773</v>
      </c>
      <c r="V1764" s="1">
        <v>21.792994446817602</v>
      </c>
      <c r="W1764" s="1">
        <v>23.169864176570456</v>
      </c>
      <c r="X1764" s="1">
        <v>26.045365455287872</v>
      </c>
      <c r="Y1764" s="1">
        <v>25.726702434997936</v>
      </c>
    </row>
    <row r="1765" spans="1:25" x14ac:dyDescent="0.25">
      <c r="A1765" s="1" t="s">
        <v>216</v>
      </c>
      <c r="B1765" s="1" t="s">
        <v>20</v>
      </c>
      <c r="C1765" s="1"/>
      <c r="D1765" s="1" t="s">
        <v>21</v>
      </c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>
        <v>299.31231979030144</v>
      </c>
      <c r="T1765" s="1">
        <v>303.82312834224592</v>
      </c>
      <c r="U1765" s="1">
        <v>309.40670489633879</v>
      </c>
      <c r="V1765" s="1">
        <v>324.09299444681756</v>
      </c>
      <c r="W1765" s="1">
        <v>335.46986417657047</v>
      </c>
      <c r="X1765" s="1">
        <v>342.1453654552879</v>
      </c>
      <c r="Y1765" s="1">
        <v>343.42670243499794</v>
      </c>
    </row>
    <row r="1766" spans="1:25" x14ac:dyDescent="0.25">
      <c r="A1766" s="1" t="s">
        <v>217</v>
      </c>
      <c r="B1766" s="1" t="s">
        <v>4</v>
      </c>
      <c r="C1766" s="1"/>
      <c r="D1766" s="1" t="s">
        <v>5</v>
      </c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>
        <v>95.3</v>
      </c>
      <c r="T1766" s="1">
        <v>104.8</v>
      </c>
      <c r="U1766" s="1">
        <v>104.1</v>
      </c>
      <c r="V1766" s="1">
        <v>89.3</v>
      </c>
      <c r="W1766" s="1">
        <v>85.4</v>
      </c>
      <c r="X1766" s="1">
        <v>83.8</v>
      </c>
      <c r="Y1766" s="1">
        <v>74.8</v>
      </c>
    </row>
    <row r="1767" spans="1:25" x14ac:dyDescent="0.25">
      <c r="A1767" s="1" t="s">
        <v>217</v>
      </c>
      <c r="B1767" s="1" t="s">
        <v>6</v>
      </c>
      <c r="C1767" s="1"/>
      <c r="D1767" s="1" t="s">
        <v>7</v>
      </c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>
        <v>156.01165434906201</v>
      </c>
      <c r="T1767" s="1">
        <v>156.58496282015972</v>
      </c>
      <c r="U1767" s="1">
        <v>153.4477240599378</v>
      </c>
      <c r="V1767" s="1">
        <v>156.65703168426901</v>
      </c>
      <c r="W1767" s="1">
        <v>150.44027972027973</v>
      </c>
      <c r="X1767" s="1">
        <v>153.20271844660195</v>
      </c>
      <c r="Y1767" s="1">
        <v>152.75268225584594</v>
      </c>
    </row>
    <row r="1768" spans="1:25" x14ac:dyDescent="0.25">
      <c r="A1768" s="1" t="s">
        <v>217</v>
      </c>
      <c r="B1768" s="1" t="s">
        <v>8</v>
      </c>
      <c r="C1768" s="1"/>
      <c r="D1768" s="1" t="s">
        <v>9</v>
      </c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>
        <v>140.57038089823757</v>
      </c>
      <c r="T1768" s="1">
        <v>146.30809694299091</v>
      </c>
      <c r="U1768" s="1">
        <v>149.0376307605315</v>
      </c>
      <c r="V1768" s="1">
        <v>150.81539744302393</v>
      </c>
      <c r="W1768" s="1">
        <v>147.92651748251745</v>
      </c>
      <c r="X1768" s="1">
        <v>146.04990291262135</v>
      </c>
      <c r="Y1768" s="1">
        <v>148.79408528198076</v>
      </c>
    </row>
    <row r="1769" spans="1:25" x14ac:dyDescent="0.25">
      <c r="A1769" s="1" t="s">
        <v>217</v>
      </c>
      <c r="B1769" s="1" t="s">
        <v>10</v>
      </c>
      <c r="C1769" s="1"/>
      <c r="D1769" s="1" t="s">
        <v>11</v>
      </c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>
        <v>23.117964752700399</v>
      </c>
      <c r="T1769" s="1">
        <v>22.80694023684935</v>
      </c>
      <c r="U1769" s="1">
        <v>23.314645179530675</v>
      </c>
      <c r="V1769" s="1">
        <v>24.027570872707059</v>
      </c>
      <c r="W1769" s="1">
        <v>22.633202797202799</v>
      </c>
      <c r="X1769" s="1">
        <v>22.047378640776703</v>
      </c>
      <c r="Y1769" s="1">
        <v>25.753232462173315</v>
      </c>
    </row>
    <row r="1770" spans="1:25" x14ac:dyDescent="0.25">
      <c r="A1770" s="1" t="s">
        <v>217</v>
      </c>
      <c r="B1770" s="1" t="s">
        <v>12</v>
      </c>
      <c r="C1770" s="1"/>
      <c r="D1770" s="1" t="s">
        <v>13</v>
      </c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>
        <v>54.781805157593119</v>
      </c>
      <c r="T1770" s="1">
        <v>55.27069271758436</v>
      </c>
      <c r="U1770" s="1">
        <v>55.265262076053453</v>
      </c>
      <c r="V1770" s="1">
        <v>55.685129237999334</v>
      </c>
      <c r="W1770" s="1">
        <v>53.704367110201289</v>
      </c>
      <c r="X1770" s="1">
        <v>52.87961564859301</v>
      </c>
      <c r="Y1770" s="1">
        <v>53.715768329427519</v>
      </c>
    </row>
    <row r="1771" spans="1:25" x14ac:dyDescent="0.25">
      <c r="A1771" s="1" t="s">
        <v>217</v>
      </c>
      <c r="B1771" s="1" t="s">
        <v>14</v>
      </c>
      <c r="C1771" s="1"/>
      <c r="D1771" s="1" t="s">
        <v>15</v>
      </c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>
        <v>56.450286532951296</v>
      </c>
      <c r="T1771" s="1">
        <v>56.467637655417406</v>
      </c>
      <c r="U1771" s="1">
        <v>58.346968139773907</v>
      </c>
      <c r="V1771" s="1">
        <v>58.8768378650554</v>
      </c>
      <c r="W1771" s="1">
        <v>58.623336745138175</v>
      </c>
      <c r="X1771" s="1">
        <v>60.277282086479069</v>
      </c>
      <c r="Y1771" s="1">
        <v>63.235018413123534</v>
      </c>
    </row>
    <row r="1772" spans="1:25" x14ac:dyDescent="0.25">
      <c r="A1772" s="1" t="s">
        <v>217</v>
      </c>
      <c r="B1772" s="1" t="s">
        <v>16</v>
      </c>
      <c r="C1772" s="1"/>
      <c r="D1772" s="1" t="s">
        <v>17</v>
      </c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>
        <v>82.867908309455586</v>
      </c>
      <c r="T1772" s="1">
        <v>86.461669626998216</v>
      </c>
      <c r="U1772" s="1">
        <v>86.287769784172667</v>
      </c>
      <c r="V1772" s="1">
        <v>87.738032896945285</v>
      </c>
      <c r="W1772" s="1">
        <v>85.172296144660521</v>
      </c>
      <c r="X1772" s="1">
        <v>86.44310226492793</v>
      </c>
      <c r="Y1772" s="1">
        <v>86.149213257448949</v>
      </c>
    </row>
    <row r="1773" spans="1:25" x14ac:dyDescent="0.25">
      <c r="A1773" s="1" t="s">
        <v>217</v>
      </c>
      <c r="B1773" s="1" t="s">
        <v>18</v>
      </c>
      <c r="C1773" s="1"/>
      <c r="D1773" s="1" t="s">
        <v>19</v>
      </c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>
        <v>51.977544779379649</v>
      </c>
      <c r="T1773" s="1">
        <v>52.085561497326204</v>
      </c>
      <c r="U1773" s="1">
        <v>52.093295103661234</v>
      </c>
      <c r="V1773" s="1">
        <v>58.317300299017511</v>
      </c>
      <c r="W1773" s="1">
        <v>57.030135823429539</v>
      </c>
      <c r="X1773" s="1">
        <v>58.954634544712135</v>
      </c>
      <c r="Y1773" s="1">
        <v>58.484358233594719</v>
      </c>
    </row>
    <row r="1774" spans="1:25" x14ac:dyDescent="0.25">
      <c r="A1774" s="1" t="s">
        <v>217</v>
      </c>
      <c r="B1774" s="1" t="s">
        <v>20</v>
      </c>
      <c r="C1774" s="1"/>
      <c r="D1774" s="1" t="s">
        <v>21</v>
      </c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>
        <v>661.07754477937965</v>
      </c>
      <c r="T1774" s="1">
        <v>680.78556149732617</v>
      </c>
      <c r="U1774" s="1">
        <v>681.89329510366122</v>
      </c>
      <c r="V1774" s="1">
        <v>681.41730029901737</v>
      </c>
      <c r="W1774" s="1">
        <v>660.93013582342951</v>
      </c>
      <c r="X1774" s="1">
        <v>663.65463454471205</v>
      </c>
      <c r="Y1774" s="1">
        <v>663.68435823359482</v>
      </c>
    </row>
    <row r="1775" spans="1:25" x14ac:dyDescent="0.25">
      <c r="A1775" s="1" t="s">
        <v>218</v>
      </c>
      <c r="B1775" s="1" t="s">
        <v>4</v>
      </c>
      <c r="C1775" s="1"/>
      <c r="D1775" s="1" t="s">
        <v>5</v>
      </c>
      <c r="E1775" s="1"/>
      <c r="F1775" s="1"/>
      <c r="G1775" s="1"/>
      <c r="H1775" s="1"/>
      <c r="I1775" s="1"/>
      <c r="J1775" s="1"/>
      <c r="K1775" s="1"/>
      <c r="L1775" s="1"/>
      <c r="M1775" s="1"/>
      <c r="N1775" s="1">
        <v>77.900000000000006</v>
      </c>
      <c r="O1775" s="1">
        <v>74.3</v>
      </c>
      <c r="P1775" s="1">
        <v>68.900000000000006</v>
      </c>
      <c r="Q1775" s="1">
        <v>73.099999999999994</v>
      </c>
      <c r="R1775" s="1">
        <v>69.3</v>
      </c>
      <c r="S1775" s="1">
        <v>67.5</v>
      </c>
      <c r="T1775" s="1">
        <v>62.7</v>
      </c>
      <c r="U1775" s="1">
        <v>67.099999999999994</v>
      </c>
      <c r="V1775" s="1">
        <v>65.5</v>
      </c>
      <c r="W1775" s="1">
        <v>59.5</v>
      </c>
      <c r="X1775" s="1">
        <v>60.9</v>
      </c>
      <c r="Y1775" s="1">
        <v>63.9</v>
      </c>
    </row>
    <row r="1776" spans="1:25" x14ac:dyDescent="0.25">
      <c r="A1776" s="1" t="s">
        <v>218</v>
      </c>
      <c r="B1776" s="1" t="s">
        <v>6</v>
      </c>
      <c r="C1776" s="1"/>
      <c r="D1776" s="1" t="s">
        <v>7</v>
      </c>
      <c r="E1776" s="1"/>
      <c r="F1776" s="1"/>
      <c r="G1776" s="1"/>
      <c r="H1776" s="1"/>
      <c r="I1776" s="1"/>
      <c r="J1776" s="1"/>
      <c r="K1776" s="1"/>
      <c r="L1776" s="1"/>
      <c r="M1776" s="1"/>
      <c r="N1776" s="1">
        <v>166.1</v>
      </c>
      <c r="O1776" s="1">
        <v>147.85971717171719</v>
      </c>
      <c r="P1776" s="1">
        <v>134.80000000000001</v>
      </c>
      <c r="Q1776" s="1">
        <v>134.4</v>
      </c>
      <c r="R1776" s="1">
        <v>125</v>
      </c>
      <c r="S1776" s="1">
        <v>131.84348757497858</v>
      </c>
      <c r="T1776" s="1">
        <v>129.54657873042046</v>
      </c>
      <c r="U1776" s="1">
        <v>125.9</v>
      </c>
      <c r="V1776" s="1">
        <v>120.9</v>
      </c>
      <c r="W1776" s="1">
        <v>128.34552397114976</v>
      </c>
      <c r="X1776" s="1">
        <v>136.6</v>
      </c>
      <c r="Y1776" s="1">
        <v>133.85667090216009</v>
      </c>
    </row>
    <row r="1777" spans="1:25" x14ac:dyDescent="0.25">
      <c r="A1777" s="1" t="s">
        <v>218</v>
      </c>
      <c r="B1777" s="1" t="s">
        <v>8</v>
      </c>
      <c r="C1777" s="1"/>
      <c r="D1777" s="1" t="s">
        <v>9</v>
      </c>
      <c r="E1777" s="1"/>
      <c r="F1777" s="1"/>
      <c r="G1777" s="1"/>
      <c r="H1777" s="1"/>
      <c r="I1777" s="1"/>
      <c r="J1777" s="1"/>
      <c r="K1777" s="1"/>
      <c r="L1777" s="1"/>
      <c r="M1777" s="1"/>
      <c r="N1777" s="1">
        <v>185.90000000000003</v>
      </c>
      <c r="O1777" s="1">
        <v>177.63115151515149</v>
      </c>
      <c r="P1777" s="1">
        <v>181.39999999999998</v>
      </c>
      <c r="Q1777" s="1">
        <v>186.2</v>
      </c>
      <c r="R1777" s="1">
        <v>193.1</v>
      </c>
      <c r="S1777" s="1">
        <v>198.16769494430162</v>
      </c>
      <c r="T1777" s="1">
        <v>205.5654575432811</v>
      </c>
      <c r="U1777" s="1">
        <v>208.29999999999998</v>
      </c>
      <c r="V1777" s="1">
        <v>202.89999999999998</v>
      </c>
      <c r="W1777" s="1">
        <v>208.66694951209166</v>
      </c>
      <c r="X1777" s="1">
        <v>205.60000000000002</v>
      </c>
      <c r="Y1777" s="1">
        <v>197.93019906819143</v>
      </c>
    </row>
    <row r="1778" spans="1:25" x14ac:dyDescent="0.25">
      <c r="A1778" s="1" t="s">
        <v>218</v>
      </c>
      <c r="B1778" s="1" t="s">
        <v>10</v>
      </c>
      <c r="C1778" s="1"/>
      <c r="D1778" s="1" t="s">
        <v>11</v>
      </c>
      <c r="E1778" s="1"/>
      <c r="F1778" s="1"/>
      <c r="G1778" s="1"/>
      <c r="H1778" s="1"/>
      <c r="I1778" s="1"/>
      <c r="J1778" s="1"/>
      <c r="K1778" s="1"/>
      <c r="L1778" s="1"/>
      <c r="M1778" s="1"/>
      <c r="N1778" s="1">
        <v>28</v>
      </c>
      <c r="O1778" s="1">
        <v>22.609131313131314</v>
      </c>
      <c r="P1778" s="1">
        <v>25.799999999999997</v>
      </c>
      <c r="Q1778" s="1">
        <v>24.899999999999995</v>
      </c>
      <c r="R1778" s="1">
        <v>27.7</v>
      </c>
      <c r="S1778" s="1">
        <v>26.088817480719797</v>
      </c>
      <c r="T1778" s="1">
        <v>29.187963726298438</v>
      </c>
      <c r="U1778" s="1">
        <v>30.2</v>
      </c>
      <c r="V1778" s="1">
        <v>30.2</v>
      </c>
      <c r="W1778" s="1">
        <v>29.387526516758587</v>
      </c>
      <c r="X1778" s="1">
        <v>31.8</v>
      </c>
      <c r="Y1778" s="1">
        <v>31.013130029648451</v>
      </c>
    </row>
    <row r="1779" spans="1:25" x14ac:dyDescent="0.25">
      <c r="A1779" s="1" t="s">
        <v>218</v>
      </c>
      <c r="B1779" s="1" t="s">
        <v>12</v>
      </c>
      <c r="C1779" s="1"/>
      <c r="D1779" s="1" t="s">
        <v>13</v>
      </c>
      <c r="E1779" s="1"/>
      <c r="F1779" s="1"/>
      <c r="G1779" s="1"/>
      <c r="H1779" s="1"/>
      <c r="I1779" s="1"/>
      <c r="J1779" s="1"/>
      <c r="K1779" s="1"/>
      <c r="L1779" s="1"/>
      <c r="M1779" s="1"/>
      <c r="N1779" s="1">
        <v>81</v>
      </c>
      <c r="O1779" s="1">
        <v>68.635507246376804</v>
      </c>
      <c r="P1779" s="1">
        <v>58.999999999999993</v>
      </c>
      <c r="Q1779" s="1">
        <v>58.699999999999996</v>
      </c>
      <c r="R1779" s="1">
        <v>57.79999999999999</v>
      </c>
      <c r="S1779" s="1">
        <v>60.100000000000009</v>
      </c>
      <c r="T1779" s="1">
        <v>57.2</v>
      </c>
      <c r="U1779" s="1">
        <v>57.130243644067797</v>
      </c>
      <c r="V1779" s="1">
        <v>60.767521367521368</v>
      </c>
      <c r="W1779" s="1">
        <v>62.1</v>
      </c>
      <c r="X1779" s="1">
        <v>57.399999999999984</v>
      </c>
      <c r="Y1779" s="1">
        <v>60.568054823405383</v>
      </c>
    </row>
    <row r="1780" spans="1:25" x14ac:dyDescent="0.25">
      <c r="A1780" s="1" t="s">
        <v>218</v>
      </c>
      <c r="B1780" s="1" t="s">
        <v>14</v>
      </c>
      <c r="C1780" s="1"/>
      <c r="D1780" s="1" t="s">
        <v>15</v>
      </c>
      <c r="E1780" s="1"/>
      <c r="F1780" s="1"/>
      <c r="G1780" s="1"/>
      <c r="H1780" s="1"/>
      <c r="I1780" s="1"/>
      <c r="J1780" s="1"/>
      <c r="K1780" s="1"/>
      <c r="L1780" s="1"/>
      <c r="M1780" s="1"/>
      <c r="N1780" s="1">
        <v>44.8</v>
      </c>
      <c r="O1780" s="1">
        <v>47.124378881987582</v>
      </c>
      <c r="P1780" s="1">
        <v>46.399999999999991</v>
      </c>
      <c r="Q1780" s="1">
        <v>48.7</v>
      </c>
      <c r="R1780" s="1">
        <v>49.399999999999991</v>
      </c>
      <c r="S1780" s="1">
        <v>45.4</v>
      </c>
      <c r="T1780" s="1">
        <v>49.9</v>
      </c>
      <c r="U1780" s="1">
        <v>52.928019067796612</v>
      </c>
      <c r="V1780" s="1">
        <v>49.273664529914527</v>
      </c>
      <c r="W1780" s="1">
        <v>49.9</v>
      </c>
      <c r="X1780" s="1">
        <v>51.399999999999991</v>
      </c>
      <c r="Y1780" s="1">
        <v>52.772166578808651</v>
      </c>
    </row>
    <row r="1781" spans="1:25" x14ac:dyDescent="0.25">
      <c r="A1781" s="1" t="s">
        <v>218</v>
      </c>
      <c r="B1781" s="1" t="s">
        <v>16</v>
      </c>
      <c r="C1781" s="1"/>
      <c r="D1781" s="1" t="s">
        <v>17</v>
      </c>
      <c r="E1781" s="1"/>
      <c r="F1781" s="1"/>
      <c r="G1781" s="1"/>
      <c r="H1781" s="1"/>
      <c r="I1781" s="1"/>
      <c r="J1781" s="1"/>
      <c r="K1781" s="1"/>
      <c r="L1781" s="1"/>
      <c r="M1781" s="1"/>
      <c r="N1781" s="1">
        <v>80.900000000000006</v>
      </c>
      <c r="O1781" s="1">
        <v>77.540113871635626</v>
      </c>
      <c r="P1781" s="1">
        <v>80.799999999999983</v>
      </c>
      <c r="Q1781" s="1">
        <v>85.4</v>
      </c>
      <c r="R1781" s="1">
        <v>87.499999999999986</v>
      </c>
      <c r="S1781" s="1">
        <v>88.9</v>
      </c>
      <c r="T1781" s="1">
        <v>79.8</v>
      </c>
      <c r="U1781" s="1">
        <v>78.84173728813559</v>
      </c>
      <c r="V1781" s="1">
        <v>77.058814102564099</v>
      </c>
      <c r="W1781" s="1">
        <v>75.400000000000006</v>
      </c>
      <c r="X1781" s="1">
        <v>75.899999999999991</v>
      </c>
      <c r="Y1781" s="1">
        <v>76.259778597785967</v>
      </c>
    </row>
    <row r="1782" spans="1:25" x14ac:dyDescent="0.25">
      <c r="A1782" s="1" t="s">
        <v>218</v>
      </c>
      <c r="B1782" s="1" t="s">
        <v>18</v>
      </c>
      <c r="C1782" s="1"/>
      <c r="D1782" s="1" t="s">
        <v>19</v>
      </c>
      <c r="E1782" s="1"/>
      <c r="F1782" s="1"/>
      <c r="G1782" s="1"/>
      <c r="H1782" s="1"/>
      <c r="I1782" s="1"/>
      <c r="J1782" s="1"/>
      <c r="K1782" s="1"/>
      <c r="L1782" s="1"/>
      <c r="M1782" s="1"/>
      <c r="N1782" s="1">
        <v>62.000000000000007</v>
      </c>
      <c r="O1782" s="1">
        <v>62.7</v>
      </c>
      <c r="P1782" s="1">
        <v>52.6</v>
      </c>
      <c r="Q1782" s="1">
        <v>49.099999999999994</v>
      </c>
      <c r="R1782" s="1">
        <v>55.099999999999994</v>
      </c>
      <c r="S1782" s="1">
        <v>50.9</v>
      </c>
      <c r="T1782" s="1">
        <v>48.592020879940343</v>
      </c>
      <c r="U1782" s="1">
        <v>52.890563277249449</v>
      </c>
      <c r="V1782" s="1">
        <v>57.790934065934067</v>
      </c>
      <c r="W1782" s="1">
        <v>60.2</v>
      </c>
      <c r="X1782" s="1">
        <v>57.3</v>
      </c>
      <c r="Y1782" s="1">
        <v>52.9</v>
      </c>
    </row>
    <row r="1783" spans="1:25" x14ac:dyDescent="0.25">
      <c r="A1783" s="1" t="s">
        <v>218</v>
      </c>
      <c r="B1783" s="1" t="s">
        <v>20</v>
      </c>
      <c r="C1783" s="1"/>
      <c r="D1783" s="1" t="s">
        <v>21</v>
      </c>
      <c r="E1783" s="1">
        <v>696.19999999999993</v>
      </c>
      <c r="F1783" s="1">
        <v>670.6</v>
      </c>
      <c r="G1783" s="1">
        <v>667.8</v>
      </c>
      <c r="H1783" s="1">
        <v>685.80000000000007</v>
      </c>
      <c r="I1783" s="1">
        <v>676</v>
      </c>
      <c r="J1783" s="1">
        <v>672.40000000000009</v>
      </c>
      <c r="K1783" s="1">
        <v>688.4</v>
      </c>
      <c r="L1783" s="1">
        <v>713.69999999999993</v>
      </c>
      <c r="M1783" s="1">
        <v>719.4</v>
      </c>
      <c r="N1783" s="1">
        <v>726.6</v>
      </c>
      <c r="O1783" s="1">
        <v>678.40000000000009</v>
      </c>
      <c r="P1783" s="1">
        <v>649.70000000000005</v>
      </c>
      <c r="Q1783" s="1">
        <v>660.5</v>
      </c>
      <c r="R1783" s="1">
        <v>664.9</v>
      </c>
      <c r="S1783" s="1">
        <v>668.9</v>
      </c>
      <c r="T1783" s="1">
        <v>662.49202087994036</v>
      </c>
      <c r="U1783" s="1">
        <v>673.29056327724948</v>
      </c>
      <c r="V1783" s="1">
        <v>664.39093406593395</v>
      </c>
      <c r="W1783" s="1">
        <v>673.50000000000011</v>
      </c>
      <c r="X1783" s="1">
        <v>676.9</v>
      </c>
      <c r="Y1783" s="1">
        <v>669.19999999999993</v>
      </c>
    </row>
    <row r="1784" spans="1:25" x14ac:dyDescent="0.25">
      <c r="A1784" s="1" t="s">
        <v>219</v>
      </c>
      <c r="B1784" s="1" t="s">
        <v>4</v>
      </c>
      <c r="C1784" s="1"/>
      <c r="D1784" s="1" t="s">
        <v>5</v>
      </c>
      <c r="E1784" s="1"/>
      <c r="F1784" s="1"/>
      <c r="G1784" s="1"/>
      <c r="H1784" s="1"/>
      <c r="I1784" s="1"/>
      <c r="J1784" s="1"/>
      <c r="K1784" s="1"/>
      <c r="L1784" s="1"/>
      <c r="M1784" s="1"/>
      <c r="N1784" s="1">
        <v>3.4</v>
      </c>
      <c r="O1784" s="1">
        <v>2.7</v>
      </c>
      <c r="P1784" s="1">
        <v>2.2000000000000002</v>
      </c>
      <c r="Q1784" s="1">
        <v>2.5</v>
      </c>
      <c r="R1784" s="1">
        <v>2.9</v>
      </c>
      <c r="S1784" s="1">
        <v>3.4</v>
      </c>
      <c r="T1784" s="1">
        <v>3.2</v>
      </c>
      <c r="U1784" s="1">
        <v>2.4</v>
      </c>
      <c r="V1784" s="1">
        <v>2.2999999999999998</v>
      </c>
      <c r="W1784" s="1">
        <v>3.1</v>
      </c>
      <c r="X1784" s="1">
        <v>2.6</v>
      </c>
      <c r="Y1784" s="1">
        <v>1.8</v>
      </c>
    </row>
    <row r="1785" spans="1:25" x14ac:dyDescent="0.25">
      <c r="A1785" s="1" t="s">
        <v>219</v>
      </c>
      <c r="B1785" s="1" t="s">
        <v>6</v>
      </c>
      <c r="C1785" s="1"/>
      <c r="D1785" s="1" t="s">
        <v>7</v>
      </c>
      <c r="E1785" s="1"/>
      <c r="F1785" s="1"/>
      <c r="G1785" s="1"/>
      <c r="H1785" s="1"/>
      <c r="I1785" s="1"/>
      <c r="J1785" s="1"/>
      <c r="K1785" s="1"/>
      <c r="L1785" s="1"/>
      <c r="M1785" s="1"/>
      <c r="N1785" s="1">
        <v>20.553385416666668</v>
      </c>
      <c r="O1785" s="1">
        <v>20.8</v>
      </c>
      <c r="P1785" s="1">
        <v>18.399999999999999</v>
      </c>
      <c r="Q1785" s="1">
        <v>19.754570637119116</v>
      </c>
      <c r="R1785" s="1">
        <v>19.24697802197802</v>
      </c>
      <c r="S1785" s="1">
        <v>19.899999999999999</v>
      </c>
      <c r="T1785" s="1">
        <v>20.5</v>
      </c>
      <c r="U1785" s="1">
        <v>20.5</v>
      </c>
      <c r="V1785" s="1">
        <v>18.8</v>
      </c>
      <c r="W1785" s="1">
        <v>19.600000000000001</v>
      </c>
      <c r="X1785" s="1">
        <v>19.400000000000002</v>
      </c>
      <c r="Y1785" s="1">
        <v>20.347319347319349</v>
      </c>
    </row>
    <row r="1786" spans="1:25" x14ac:dyDescent="0.25">
      <c r="A1786" s="1" t="s">
        <v>219</v>
      </c>
      <c r="B1786" s="1" t="s">
        <v>8</v>
      </c>
      <c r="C1786" s="1"/>
      <c r="D1786" s="1" t="s">
        <v>9</v>
      </c>
      <c r="E1786" s="1"/>
      <c r="F1786" s="1"/>
      <c r="G1786" s="1"/>
      <c r="H1786" s="1"/>
      <c r="I1786" s="1"/>
      <c r="J1786" s="1"/>
      <c r="K1786" s="1"/>
      <c r="L1786" s="1"/>
      <c r="M1786" s="1"/>
      <c r="N1786" s="1">
        <v>59.729687499999997</v>
      </c>
      <c r="O1786" s="1">
        <v>65.599999999999994</v>
      </c>
      <c r="P1786" s="1">
        <v>67.2</v>
      </c>
      <c r="Q1786" s="1">
        <v>66.924653739612182</v>
      </c>
      <c r="R1786" s="1">
        <v>71.775274725274727</v>
      </c>
      <c r="S1786" s="1">
        <v>74.900000000000006</v>
      </c>
      <c r="T1786" s="1">
        <v>78.2</v>
      </c>
      <c r="U1786" s="1">
        <v>73.5</v>
      </c>
      <c r="V1786" s="1">
        <v>74.7</v>
      </c>
      <c r="W1786" s="1">
        <v>74.699999999999989</v>
      </c>
      <c r="X1786" s="1">
        <v>83.9</v>
      </c>
      <c r="Y1786" s="1">
        <v>91.127039627039622</v>
      </c>
    </row>
    <row r="1787" spans="1:25" x14ac:dyDescent="0.25">
      <c r="A1787" s="1" t="s">
        <v>219</v>
      </c>
      <c r="B1787" s="1" t="s">
        <v>10</v>
      </c>
      <c r="C1787" s="1"/>
      <c r="D1787" s="1" t="s">
        <v>11</v>
      </c>
      <c r="E1787" s="1"/>
      <c r="F1787" s="1"/>
      <c r="G1787" s="1"/>
      <c r="H1787" s="1"/>
      <c r="I1787" s="1"/>
      <c r="J1787" s="1"/>
      <c r="K1787" s="1"/>
      <c r="L1787" s="1"/>
      <c r="M1787" s="1"/>
      <c r="N1787" s="1">
        <v>6.5169270833333339</v>
      </c>
      <c r="O1787" s="1">
        <v>6.6</v>
      </c>
      <c r="P1787" s="1">
        <v>5.5</v>
      </c>
      <c r="Q1787" s="1">
        <v>7.5207756232686984</v>
      </c>
      <c r="R1787" s="1">
        <v>8.0777472527472511</v>
      </c>
      <c r="S1787" s="1">
        <v>7</v>
      </c>
      <c r="T1787" s="1">
        <v>7.6999999999999993</v>
      </c>
      <c r="U1787" s="1">
        <v>9.6</v>
      </c>
      <c r="V1787" s="1">
        <v>9.1999999999999993</v>
      </c>
      <c r="W1787" s="1">
        <v>7.4</v>
      </c>
      <c r="X1787" s="1">
        <v>10.100000000000001</v>
      </c>
      <c r="Y1787" s="1">
        <v>11.025641025641027</v>
      </c>
    </row>
    <row r="1788" spans="1:25" x14ac:dyDescent="0.25">
      <c r="A1788" s="1" t="s">
        <v>219</v>
      </c>
      <c r="B1788" s="1" t="s">
        <v>12</v>
      </c>
      <c r="C1788" s="1"/>
      <c r="D1788" s="1" t="s">
        <v>13</v>
      </c>
      <c r="E1788" s="1"/>
      <c r="F1788" s="1"/>
      <c r="G1788" s="1"/>
      <c r="H1788" s="1"/>
      <c r="I1788" s="1"/>
      <c r="J1788" s="1"/>
      <c r="K1788" s="1"/>
      <c r="L1788" s="1"/>
      <c r="M1788" s="1"/>
      <c r="N1788" s="1">
        <v>23.8</v>
      </c>
      <c r="O1788" s="1">
        <v>24.56203703703704</v>
      </c>
      <c r="P1788" s="1">
        <v>25.439749608763691</v>
      </c>
      <c r="Q1788" s="1">
        <v>26.2</v>
      </c>
      <c r="R1788" s="1">
        <v>27.1</v>
      </c>
      <c r="S1788" s="1">
        <v>26</v>
      </c>
      <c r="T1788" s="1">
        <v>27.400000000000002</v>
      </c>
      <c r="U1788" s="1">
        <v>27</v>
      </c>
      <c r="V1788" s="1">
        <v>25.4</v>
      </c>
      <c r="W1788" s="1">
        <v>24.764367816091951</v>
      </c>
      <c r="X1788" s="1">
        <v>27.636556291390729</v>
      </c>
      <c r="Y1788" s="1">
        <v>29.900000000000002</v>
      </c>
    </row>
    <row r="1789" spans="1:25" x14ac:dyDescent="0.25">
      <c r="A1789" s="1" t="s">
        <v>219</v>
      </c>
      <c r="B1789" s="1" t="s">
        <v>14</v>
      </c>
      <c r="C1789" s="1"/>
      <c r="D1789" s="1" t="s">
        <v>15</v>
      </c>
      <c r="E1789" s="1"/>
      <c r="F1789" s="1"/>
      <c r="G1789" s="1"/>
      <c r="H1789" s="1"/>
      <c r="I1789" s="1"/>
      <c r="J1789" s="1"/>
      <c r="K1789" s="1"/>
      <c r="L1789" s="1"/>
      <c r="M1789" s="1"/>
      <c r="N1789" s="1">
        <v>20.3</v>
      </c>
      <c r="O1789" s="1">
        <v>21.966049382716051</v>
      </c>
      <c r="P1789" s="1">
        <v>20.532081377151801</v>
      </c>
      <c r="Q1789" s="1">
        <v>22.3</v>
      </c>
      <c r="R1789" s="1">
        <v>26.1</v>
      </c>
      <c r="S1789" s="1">
        <v>26</v>
      </c>
      <c r="T1789" s="1">
        <v>26.500000000000004</v>
      </c>
      <c r="U1789" s="1">
        <v>26.4</v>
      </c>
      <c r="V1789" s="1">
        <v>27.3</v>
      </c>
      <c r="W1789" s="1">
        <v>23.665948275862064</v>
      </c>
      <c r="X1789" s="1">
        <v>27.536423841059598</v>
      </c>
      <c r="Y1789" s="1">
        <v>30.900000000000006</v>
      </c>
    </row>
    <row r="1790" spans="1:25" x14ac:dyDescent="0.25">
      <c r="A1790" s="1" t="s">
        <v>219</v>
      </c>
      <c r="B1790" s="1" t="s">
        <v>16</v>
      </c>
      <c r="C1790" s="1"/>
      <c r="D1790" s="1" t="s">
        <v>17</v>
      </c>
      <c r="E1790" s="1"/>
      <c r="F1790" s="1"/>
      <c r="G1790" s="1"/>
      <c r="H1790" s="1"/>
      <c r="I1790" s="1"/>
      <c r="J1790" s="1"/>
      <c r="K1790" s="1"/>
      <c r="L1790" s="1"/>
      <c r="M1790" s="1"/>
      <c r="N1790" s="1">
        <v>16.899999999999999</v>
      </c>
      <c r="O1790" s="1">
        <v>18.171913580246915</v>
      </c>
      <c r="P1790" s="1">
        <v>18.028169014084508</v>
      </c>
      <c r="Q1790" s="1">
        <v>18</v>
      </c>
      <c r="R1790" s="1">
        <v>18.8</v>
      </c>
      <c r="S1790" s="1">
        <v>19.8</v>
      </c>
      <c r="T1790" s="1">
        <v>20.399999999999999</v>
      </c>
      <c r="U1790" s="1">
        <v>19.899999999999995</v>
      </c>
      <c r="V1790" s="1">
        <v>19.399999999999999</v>
      </c>
      <c r="W1790" s="1">
        <v>21.069683908045977</v>
      </c>
      <c r="X1790" s="1">
        <v>20.427019867549667</v>
      </c>
      <c r="Y1790" s="1">
        <v>21.900000000000006</v>
      </c>
    </row>
    <row r="1791" spans="1:25" x14ac:dyDescent="0.25">
      <c r="A1791" s="1" t="s">
        <v>219</v>
      </c>
      <c r="B1791" s="1" t="s">
        <v>18</v>
      </c>
      <c r="C1791" s="1"/>
      <c r="D1791" s="1" t="s">
        <v>19</v>
      </c>
      <c r="E1791" s="1"/>
      <c r="F1791" s="1"/>
      <c r="G1791" s="1"/>
      <c r="H1791" s="1"/>
      <c r="I1791" s="1"/>
      <c r="J1791" s="1"/>
      <c r="K1791" s="1"/>
      <c r="L1791" s="1"/>
      <c r="M1791" s="1"/>
      <c r="N1791" s="1">
        <v>21.110000000000003</v>
      </c>
      <c r="O1791" s="1">
        <v>23.490000000000002</v>
      </c>
      <c r="P1791" s="1">
        <v>23.89</v>
      </c>
      <c r="Q1791" s="1">
        <v>25.15</v>
      </c>
      <c r="R1791" s="1">
        <v>27.040000000000003</v>
      </c>
      <c r="S1791" s="1">
        <v>26.2</v>
      </c>
      <c r="T1791" s="1">
        <v>29.01</v>
      </c>
      <c r="U1791" s="1">
        <v>26.11</v>
      </c>
      <c r="V1791" s="1">
        <v>27.32</v>
      </c>
      <c r="W1791" s="1">
        <v>27.24</v>
      </c>
      <c r="X1791" s="1">
        <v>32.9</v>
      </c>
      <c r="Y1791" s="1">
        <v>33.870000000000005</v>
      </c>
    </row>
    <row r="1792" spans="1:25" x14ac:dyDescent="0.25">
      <c r="A1792" s="1" t="s">
        <v>219</v>
      </c>
      <c r="B1792" s="1" t="s">
        <v>20</v>
      </c>
      <c r="C1792" s="1"/>
      <c r="D1792" s="1" t="s">
        <v>21</v>
      </c>
      <c r="E1792" s="1">
        <v>136.30000000000001</v>
      </c>
      <c r="F1792" s="1">
        <v>142.1</v>
      </c>
      <c r="G1792" s="1">
        <v>144.69999999999999</v>
      </c>
      <c r="H1792" s="1">
        <v>149.5</v>
      </c>
      <c r="I1792" s="1">
        <v>149.80000000000001</v>
      </c>
      <c r="J1792" s="1">
        <v>152.19999999999999</v>
      </c>
      <c r="K1792" s="1">
        <v>159.5</v>
      </c>
      <c r="L1792" s="1">
        <v>162.19999999999999</v>
      </c>
      <c r="M1792" s="1">
        <v>168.2</v>
      </c>
      <c r="N1792" s="1">
        <v>172.31</v>
      </c>
      <c r="O1792" s="1">
        <v>183.89000000000001</v>
      </c>
      <c r="P1792" s="1">
        <v>181.19</v>
      </c>
      <c r="Q1792" s="1">
        <v>188.35000000000002</v>
      </c>
      <c r="R1792" s="1">
        <v>201.04</v>
      </c>
      <c r="S1792" s="1">
        <v>203.2</v>
      </c>
      <c r="T1792" s="1">
        <v>212.91</v>
      </c>
      <c r="U1792" s="1">
        <v>205.41000000000003</v>
      </c>
      <c r="V1792" s="1">
        <v>204.42000000000002</v>
      </c>
      <c r="W1792" s="1">
        <v>201.54000000000002</v>
      </c>
      <c r="X1792" s="1">
        <v>224.49999999999997</v>
      </c>
      <c r="Y1792" s="1">
        <v>240.87</v>
      </c>
    </row>
    <row r="1793" spans="1:25" x14ac:dyDescent="0.25">
      <c r="A1793" s="1" t="s">
        <v>220</v>
      </c>
      <c r="B1793" s="1" t="s">
        <v>4</v>
      </c>
      <c r="C1793" s="1"/>
      <c r="D1793" s="1" t="s">
        <v>5</v>
      </c>
      <c r="E1793" s="1"/>
      <c r="F1793" s="1"/>
      <c r="G1793" s="1"/>
      <c r="H1793" s="1"/>
      <c r="I1793" s="1"/>
      <c r="J1793" s="1"/>
      <c r="K1793" s="1"/>
      <c r="L1793" s="1"/>
      <c r="M1793" s="1"/>
      <c r="N1793" s="1">
        <v>58.1</v>
      </c>
      <c r="O1793" s="1">
        <v>59.4</v>
      </c>
      <c r="P1793" s="1">
        <v>64.2</v>
      </c>
      <c r="Q1793" s="1">
        <v>52.3</v>
      </c>
      <c r="R1793" s="1">
        <v>49.1</v>
      </c>
      <c r="S1793" s="1">
        <v>42.2</v>
      </c>
      <c r="T1793" s="1">
        <v>46.5</v>
      </c>
      <c r="U1793" s="1">
        <v>52.8</v>
      </c>
      <c r="V1793" s="1">
        <v>54.4</v>
      </c>
      <c r="W1793" s="1">
        <v>51</v>
      </c>
      <c r="X1793" s="1">
        <v>50.8</v>
      </c>
      <c r="Y1793" s="1">
        <v>55.8</v>
      </c>
    </row>
    <row r="1794" spans="1:25" x14ac:dyDescent="0.25">
      <c r="A1794" s="1" t="s">
        <v>220</v>
      </c>
      <c r="B1794" s="1" t="s">
        <v>6</v>
      </c>
      <c r="C1794" s="1"/>
      <c r="D1794" s="1" t="s">
        <v>7</v>
      </c>
      <c r="E1794" s="1"/>
      <c r="F1794" s="1"/>
      <c r="G1794" s="1"/>
      <c r="H1794" s="1"/>
      <c r="I1794" s="1"/>
      <c r="J1794" s="1"/>
      <c r="K1794" s="1"/>
      <c r="L1794" s="1"/>
      <c r="M1794" s="1"/>
      <c r="N1794" s="1">
        <v>257.01351555204371</v>
      </c>
      <c r="O1794" s="1">
        <v>254.64480853321623</v>
      </c>
      <c r="P1794" s="1">
        <v>235.47461260330576</v>
      </c>
      <c r="Q1794" s="1">
        <v>226.8736129604971</v>
      </c>
      <c r="R1794" s="1">
        <v>233.69601981923117</v>
      </c>
      <c r="S1794" s="1">
        <v>224.80494940202388</v>
      </c>
      <c r="T1794" s="1">
        <v>218.88669551708833</v>
      </c>
      <c r="U1794" s="1">
        <v>222.36804207268773</v>
      </c>
      <c r="V1794" s="1">
        <v>225.04125134456794</v>
      </c>
      <c r="W1794" s="1">
        <v>225.45242185719545</v>
      </c>
      <c r="X1794" s="1">
        <v>221.80125019616045</v>
      </c>
      <c r="Y1794" s="1">
        <v>222.80529188832099</v>
      </c>
    </row>
    <row r="1795" spans="1:25" x14ac:dyDescent="0.25">
      <c r="A1795" s="1" t="s">
        <v>220</v>
      </c>
      <c r="B1795" s="1" t="s">
        <v>8</v>
      </c>
      <c r="C1795" s="1"/>
      <c r="D1795" s="1" t="s">
        <v>9</v>
      </c>
      <c r="E1795" s="1"/>
      <c r="F1795" s="1"/>
      <c r="G1795" s="1"/>
      <c r="H1795" s="1"/>
      <c r="I1795" s="1"/>
      <c r="J1795" s="1"/>
      <c r="K1795" s="1"/>
      <c r="L1795" s="1"/>
      <c r="M1795" s="1"/>
      <c r="N1795" s="1">
        <v>371.27042417929744</v>
      </c>
      <c r="O1795" s="1">
        <v>361.84385897506263</v>
      </c>
      <c r="P1795" s="1">
        <v>359.07056891971666</v>
      </c>
      <c r="Q1795" s="1">
        <v>364.35333999112294</v>
      </c>
      <c r="R1795" s="1">
        <v>352.43591963410654</v>
      </c>
      <c r="S1795" s="1">
        <v>371.23267341306348</v>
      </c>
      <c r="T1795" s="1">
        <v>355.63145805592541</v>
      </c>
      <c r="U1795" s="1">
        <v>362.03024480999136</v>
      </c>
      <c r="V1795" s="1">
        <v>370.42465041233419</v>
      </c>
      <c r="W1795" s="1">
        <v>373.79873253510516</v>
      </c>
      <c r="X1795" s="1">
        <v>389.52789663650157</v>
      </c>
      <c r="Y1795" s="1">
        <v>391.95461562532591</v>
      </c>
    </row>
    <row r="1796" spans="1:25" x14ac:dyDescent="0.25">
      <c r="A1796" s="1" t="s">
        <v>220</v>
      </c>
      <c r="B1796" s="1" t="s">
        <v>10</v>
      </c>
      <c r="C1796" s="1"/>
      <c r="D1796" s="1" t="s">
        <v>11</v>
      </c>
      <c r="E1796" s="1"/>
      <c r="F1796" s="1"/>
      <c r="G1796" s="1"/>
      <c r="H1796" s="1"/>
      <c r="I1796" s="1"/>
      <c r="J1796" s="1"/>
      <c r="K1796" s="1"/>
      <c r="L1796" s="1"/>
      <c r="M1796" s="1"/>
      <c r="N1796" s="1">
        <v>87.016060268658876</v>
      </c>
      <c r="O1796" s="1">
        <v>87.411332491721083</v>
      </c>
      <c r="P1796" s="1">
        <v>83.754818476977547</v>
      </c>
      <c r="Q1796" s="1">
        <v>83.673047048379928</v>
      </c>
      <c r="R1796" s="1">
        <v>88.268060546662312</v>
      </c>
      <c r="S1796" s="1">
        <v>84.862377184912589</v>
      </c>
      <c r="T1796" s="1">
        <v>86.881846426986229</v>
      </c>
      <c r="U1796" s="1">
        <v>94.201713117320878</v>
      </c>
      <c r="V1796" s="1">
        <v>98.534098243097887</v>
      </c>
      <c r="W1796" s="1">
        <v>100.94884560769945</v>
      </c>
      <c r="X1796" s="1">
        <v>99.37085316733797</v>
      </c>
      <c r="Y1796" s="1">
        <v>101.44009248635308</v>
      </c>
    </row>
    <row r="1797" spans="1:25" x14ac:dyDescent="0.25">
      <c r="A1797" s="1" t="s">
        <v>220</v>
      </c>
      <c r="B1797" s="1" t="s">
        <v>12</v>
      </c>
      <c r="C1797" s="1"/>
      <c r="D1797" s="1" t="s">
        <v>13</v>
      </c>
      <c r="E1797" s="1"/>
      <c r="F1797" s="1"/>
      <c r="G1797" s="1"/>
      <c r="H1797" s="1"/>
      <c r="I1797" s="1"/>
      <c r="J1797" s="1"/>
      <c r="K1797" s="1"/>
      <c r="L1797" s="1"/>
      <c r="M1797" s="1"/>
      <c r="N1797" s="1">
        <v>97.988632030505229</v>
      </c>
      <c r="O1797" s="1">
        <v>99.208240811429818</v>
      </c>
      <c r="P1797" s="1">
        <v>98.97480240417427</v>
      </c>
      <c r="Q1797" s="1">
        <v>103.22419071572601</v>
      </c>
      <c r="R1797" s="1">
        <v>98.186472125435543</v>
      </c>
      <c r="S1797" s="1">
        <v>95.370317284224541</v>
      </c>
      <c r="T1797" s="1">
        <v>94.943015922021786</v>
      </c>
      <c r="U1797" s="1">
        <v>91.687731644899401</v>
      </c>
      <c r="V1797" s="1">
        <v>86.060106172947826</v>
      </c>
      <c r="W1797" s="1">
        <v>86.494355082803651</v>
      </c>
      <c r="X1797" s="1">
        <v>87.263375580811939</v>
      </c>
      <c r="Y1797" s="1">
        <v>84.924501697275659</v>
      </c>
    </row>
    <row r="1798" spans="1:25" x14ac:dyDescent="0.25">
      <c r="A1798" s="1" t="s">
        <v>220</v>
      </c>
      <c r="B1798" s="1" t="s">
        <v>14</v>
      </c>
      <c r="C1798" s="1"/>
      <c r="D1798" s="1" t="s">
        <v>15</v>
      </c>
      <c r="E1798" s="1"/>
      <c r="F1798" s="1"/>
      <c r="G1798" s="1"/>
      <c r="H1798" s="1"/>
      <c r="I1798" s="1"/>
      <c r="J1798" s="1"/>
      <c r="K1798" s="1"/>
      <c r="L1798" s="1"/>
      <c r="M1798" s="1"/>
      <c r="N1798" s="1">
        <v>111.19199237368922</v>
      </c>
      <c r="O1798" s="1">
        <v>114.97803031955503</v>
      </c>
      <c r="P1798" s="1">
        <v>114.87957112348913</v>
      </c>
      <c r="Q1798" s="1">
        <v>120.07093298063786</v>
      </c>
      <c r="R1798" s="1">
        <v>126.09884581881535</v>
      </c>
      <c r="S1798" s="1">
        <v>127.81179942311961</v>
      </c>
      <c r="T1798" s="1">
        <v>132.06998632734968</v>
      </c>
      <c r="U1798" s="1">
        <v>125.6382258206848</v>
      </c>
      <c r="V1798" s="1">
        <v>123.11204317114903</v>
      </c>
      <c r="W1798" s="1">
        <v>126.26099364379299</v>
      </c>
      <c r="X1798" s="1">
        <v>130.79118692873192</v>
      </c>
      <c r="Y1798" s="1">
        <v>129.12333536426146</v>
      </c>
    </row>
    <row r="1799" spans="1:25" x14ac:dyDescent="0.25">
      <c r="A1799" s="1" t="s">
        <v>220</v>
      </c>
      <c r="B1799" s="1" t="s">
        <v>16</v>
      </c>
      <c r="C1799" s="1"/>
      <c r="D1799" s="1" t="s">
        <v>17</v>
      </c>
      <c r="E1799" s="1"/>
      <c r="F1799" s="1"/>
      <c r="G1799" s="1"/>
      <c r="H1799" s="1"/>
      <c r="I1799" s="1"/>
      <c r="J1799" s="1"/>
      <c r="K1799" s="1"/>
      <c r="L1799" s="1"/>
      <c r="M1799" s="1"/>
      <c r="N1799" s="1">
        <v>108.71937559580552</v>
      </c>
      <c r="O1799" s="1">
        <v>110.01372886901515</v>
      </c>
      <c r="P1799" s="1">
        <v>107.64562647233657</v>
      </c>
      <c r="Q1799" s="1">
        <v>109.60487630363608</v>
      </c>
      <c r="R1799" s="1">
        <v>106.31468205574913</v>
      </c>
      <c r="S1799" s="1">
        <v>107.91788329265587</v>
      </c>
      <c r="T1799" s="1">
        <v>111.18699775062848</v>
      </c>
      <c r="U1799" s="1">
        <v>105.9740425344158</v>
      </c>
      <c r="V1799" s="1">
        <v>104.42785065590313</v>
      </c>
      <c r="W1799" s="1">
        <v>109.54465127340339</v>
      </c>
      <c r="X1799" s="1">
        <v>110.34543749045615</v>
      </c>
      <c r="Y1799" s="1">
        <v>107.75216293846287</v>
      </c>
    </row>
    <row r="1800" spans="1:25" x14ac:dyDescent="0.25">
      <c r="A1800" s="1" t="s">
        <v>220</v>
      </c>
      <c r="B1800" s="1" t="s">
        <v>18</v>
      </c>
      <c r="C1800" s="1"/>
      <c r="D1800" s="1" t="s">
        <v>19</v>
      </c>
      <c r="E1800" s="1"/>
      <c r="F1800" s="1"/>
      <c r="G1800" s="1"/>
      <c r="H1800" s="1"/>
      <c r="I1800" s="1"/>
      <c r="J1800" s="1"/>
      <c r="K1800" s="1"/>
      <c r="L1800" s="1"/>
      <c r="M1800" s="1"/>
      <c r="N1800" s="1">
        <v>155.3738526272578</v>
      </c>
      <c r="O1800" s="1">
        <v>160.99760395700397</v>
      </c>
      <c r="P1800" s="1">
        <v>168.95315708931224</v>
      </c>
      <c r="Q1800" s="1">
        <v>170.67567733719756</v>
      </c>
      <c r="R1800" s="1">
        <v>172.33911566146554</v>
      </c>
      <c r="S1800" s="1">
        <v>165.31897811880961</v>
      </c>
      <c r="T1800" s="1">
        <v>168.34297215850313</v>
      </c>
      <c r="U1800" s="1">
        <v>175.29207492795391</v>
      </c>
      <c r="V1800" s="1">
        <v>185.6564726907182</v>
      </c>
      <c r="W1800" s="1">
        <v>189.912245487044</v>
      </c>
      <c r="X1800" s="1">
        <v>171.65410559426812</v>
      </c>
      <c r="Y1800" s="1">
        <v>165.68764599013755</v>
      </c>
    </row>
    <row r="1801" spans="1:25" x14ac:dyDescent="0.25">
      <c r="A1801" s="1" t="s">
        <v>220</v>
      </c>
      <c r="B1801" s="1" t="s">
        <v>20</v>
      </c>
      <c r="C1801" s="1"/>
      <c r="D1801" s="1" t="s">
        <v>21</v>
      </c>
      <c r="E1801" s="1">
        <v>1014.6</v>
      </c>
      <c r="F1801" s="1">
        <v>1064</v>
      </c>
      <c r="G1801" s="1">
        <v>1088.0999999999999</v>
      </c>
      <c r="H1801" s="1">
        <v>1102.7</v>
      </c>
      <c r="I1801" s="1">
        <v>1147</v>
      </c>
      <c r="J1801" s="1">
        <v>1107.9000000000001</v>
      </c>
      <c r="K1801" s="1">
        <v>1138.7</v>
      </c>
      <c r="L1801" s="1">
        <v>1148.3999999999999</v>
      </c>
      <c r="M1801" s="1">
        <v>1157.7</v>
      </c>
      <c r="N1801" s="1">
        <v>1246.6738526272577</v>
      </c>
      <c r="O1801" s="1">
        <v>1248.497603957004</v>
      </c>
      <c r="P1801" s="1">
        <v>1232.9531570893123</v>
      </c>
      <c r="Q1801" s="1">
        <v>1230.7756773371975</v>
      </c>
      <c r="R1801" s="1">
        <v>1226.4391156614654</v>
      </c>
      <c r="S1801" s="1">
        <v>1219.5189781188096</v>
      </c>
      <c r="T1801" s="1">
        <v>1214.4429721585029</v>
      </c>
      <c r="U1801" s="1">
        <v>1229.9920749279538</v>
      </c>
      <c r="V1801" s="1">
        <v>1247.6564726907181</v>
      </c>
      <c r="W1801" s="1">
        <v>1263.4122454870439</v>
      </c>
      <c r="X1801" s="1">
        <v>1261.5541055942681</v>
      </c>
      <c r="Y1801" s="1">
        <v>1259.4876459901375</v>
      </c>
    </row>
    <row r="1802" spans="1:25" x14ac:dyDescent="0.25">
      <c r="A1802" s="1" t="s">
        <v>221</v>
      </c>
      <c r="B1802" s="1" t="s">
        <v>4</v>
      </c>
      <c r="C1802" s="1"/>
      <c r="D1802" s="1" t="s">
        <v>5</v>
      </c>
      <c r="E1802" s="1"/>
      <c r="F1802" s="1"/>
      <c r="G1802" s="1"/>
      <c r="H1802" s="1"/>
      <c r="I1802" s="1"/>
      <c r="J1802" s="1"/>
      <c r="K1802" s="1"/>
      <c r="L1802" s="1"/>
      <c r="M1802" s="1"/>
      <c r="N1802" s="1">
        <v>2.1</v>
      </c>
      <c r="O1802" s="1">
        <v>2.1</v>
      </c>
      <c r="P1802" s="1">
        <v>1.8</v>
      </c>
      <c r="Q1802" s="1">
        <v>2</v>
      </c>
      <c r="R1802" s="1">
        <v>2.1</v>
      </c>
      <c r="S1802" s="1">
        <v>1.9</v>
      </c>
      <c r="T1802" s="1">
        <v>1.8</v>
      </c>
      <c r="U1802" s="1">
        <v>1.7</v>
      </c>
      <c r="V1802" s="1">
        <v>1.6</v>
      </c>
      <c r="W1802" s="1">
        <v>1.8</v>
      </c>
      <c r="X1802" s="1">
        <v>1.8</v>
      </c>
      <c r="Y1802" s="1">
        <v>1.7</v>
      </c>
    </row>
    <row r="1803" spans="1:25" x14ac:dyDescent="0.25">
      <c r="A1803" s="1" t="s">
        <v>221</v>
      </c>
      <c r="B1803" s="1" t="s">
        <v>6</v>
      </c>
      <c r="C1803" s="1"/>
      <c r="D1803" s="1" t="s">
        <v>7</v>
      </c>
      <c r="E1803" s="1"/>
      <c r="F1803" s="1"/>
      <c r="G1803" s="1"/>
      <c r="H1803" s="1"/>
      <c r="I1803" s="1"/>
      <c r="J1803" s="1"/>
      <c r="K1803" s="1"/>
      <c r="L1803" s="1"/>
      <c r="M1803" s="1"/>
      <c r="N1803" s="1">
        <v>8.1092091085410534</v>
      </c>
      <c r="O1803" s="1">
        <v>7.7529337504802678</v>
      </c>
      <c r="P1803" s="1">
        <v>8.6243543388429753</v>
      </c>
      <c r="Q1803" s="1">
        <v>8.5114292055037719</v>
      </c>
      <c r="R1803" s="1">
        <v>8.2557261606591883</v>
      </c>
      <c r="S1803" s="1">
        <v>7.721407543698251</v>
      </c>
      <c r="T1803" s="1">
        <v>7.9458074419292792</v>
      </c>
      <c r="U1803" s="1">
        <v>8.2696501924954404</v>
      </c>
      <c r="V1803" s="1">
        <v>8.1455270706346354</v>
      </c>
      <c r="W1803" s="1">
        <v>7.9223568185403987</v>
      </c>
      <c r="X1803" s="1">
        <v>8.4002981639378547</v>
      </c>
      <c r="Y1803" s="1">
        <v>8.1271409199958278</v>
      </c>
    </row>
    <row r="1804" spans="1:25" x14ac:dyDescent="0.25">
      <c r="A1804" s="1" t="s">
        <v>221</v>
      </c>
      <c r="B1804" s="1" t="s">
        <v>8</v>
      </c>
      <c r="C1804" s="1"/>
      <c r="D1804" s="1" t="s">
        <v>9</v>
      </c>
      <c r="E1804" s="1"/>
      <c r="F1804" s="1"/>
      <c r="G1804" s="1"/>
      <c r="H1804" s="1"/>
      <c r="I1804" s="1"/>
      <c r="J1804" s="1"/>
      <c r="K1804" s="1"/>
      <c r="L1804" s="1"/>
      <c r="M1804" s="1"/>
      <c r="N1804" s="1">
        <v>7.4452876948495081</v>
      </c>
      <c r="O1804" s="1">
        <v>7.3857346725945447</v>
      </c>
      <c r="P1804" s="1">
        <v>7.9080910566706022</v>
      </c>
      <c r="Q1804" s="1">
        <v>7.4494784731469164</v>
      </c>
      <c r="R1804" s="1">
        <v>7.5260481324186008</v>
      </c>
      <c r="S1804" s="1">
        <v>7.7638123275069004</v>
      </c>
      <c r="T1804" s="1">
        <v>7.7002940523746108</v>
      </c>
      <c r="U1804" s="1">
        <v>7.4270801481017568</v>
      </c>
      <c r="V1804" s="1">
        <v>7.5879616349946222</v>
      </c>
      <c r="W1804" s="1">
        <v>7.9303192328594223</v>
      </c>
      <c r="X1804" s="1">
        <v>8.0362208156788917</v>
      </c>
      <c r="Y1804" s="1">
        <v>7.7726869719411695</v>
      </c>
    </row>
    <row r="1805" spans="1:25" x14ac:dyDescent="0.25">
      <c r="A1805" s="1" t="s">
        <v>221</v>
      </c>
      <c r="B1805" s="1" t="s">
        <v>10</v>
      </c>
      <c r="C1805" s="1"/>
      <c r="D1805" s="1" t="s">
        <v>11</v>
      </c>
      <c r="E1805" s="1"/>
      <c r="F1805" s="1"/>
      <c r="G1805" s="1"/>
      <c r="H1805" s="1"/>
      <c r="I1805" s="1"/>
      <c r="J1805" s="1"/>
      <c r="K1805" s="1"/>
      <c r="L1805" s="1"/>
      <c r="M1805" s="1"/>
      <c r="N1805" s="1">
        <v>2.7455031966094396</v>
      </c>
      <c r="O1805" s="1">
        <v>2.6613315769251877</v>
      </c>
      <c r="P1805" s="1">
        <v>3.0675546044864221</v>
      </c>
      <c r="Q1805" s="1">
        <v>3.1390923213493114</v>
      </c>
      <c r="R1805" s="1">
        <v>3.1182257069222112</v>
      </c>
      <c r="S1805" s="1">
        <v>2.914780128794848</v>
      </c>
      <c r="T1805" s="1">
        <v>3.1538985056961084</v>
      </c>
      <c r="U1805" s="1">
        <v>3.503269659402803</v>
      </c>
      <c r="V1805" s="1">
        <v>3.5665112943707422</v>
      </c>
      <c r="W1805" s="1">
        <v>3.5473239486001784</v>
      </c>
      <c r="X1805" s="1">
        <v>3.7634810203832538</v>
      </c>
      <c r="Y1805" s="1">
        <v>3.7001721080630028</v>
      </c>
    </row>
    <row r="1806" spans="1:25" x14ac:dyDescent="0.25">
      <c r="A1806" s="1" t="s">
        <v>221</v>
      </c>
      <c r="B1806" s="1" t="s">
        <v>12</v>
      </c>
      <c r="C1806" s="1"/>
      <c r="D1806" s="1" t="s">
        <v>13</v>
      </c>
      <c r="E1806" s="1"/>
      <c r="F1806" s="1"/>
      <c r="G1806" s="1"/>
      <c r="H1806" s="1"/>
      <c r="I1806" s="1"/>
      <c r="J1806" s="1"/>
      <c r="K1806" s="1"/>
      <c r="L1806" s="1"/>
      <c r="M1806" s="1"/>
      <c r="N1806" s="1">
        <v>4.68520669035445</v>
      </c>
      <c r="O1806" s="1">
        <v>4.8043472570618393</v>
      </c>
      <c r="P1806" s="1">
        <v>4.5562272957442591</v>
      </c>
      <c r="Q1806" s="1">
        <v>4.6821426248346736</v>
      </c>
      <c r="R1806" s="1">
        <v>4.3658231707317068</v>
      </c>
      <c r="S1806" s="1">
        <v>4.3494164632793426</v>
      </c>
      <c r="T1806" s="1">
        <v>4.2109557623605172</v>
      </c>
      <c r="U1806" s="1">
        <v>4.2539931168372744</v>
      </c>
      <c r="V1806" s="1">
        <v>4.1163953845478867</v>
      </c>
      <c r="W1806" s="1">
        <v>4.1059994811259566</v>
      </c>
      <c r="X1806" s="1">
        <v>3.9592700857311147</v>
      </c>
      <c r="Y1806" s="1">
        <v>3.8530072243015052</v>
      </c>
    </row>
    <row r="1807" spans="1:25" x14ac:dyDescent="0.25">
      <c r="A1807" s="1" t="s">
        <v>221</v>
      </c>
      <c r="B1807" s="1" t="s">
        <v>14</v>
      </c>
      <c r="C1807" s="1"/>
      <c r="D1807" s="1" t="s">
        <v>15</v>
      </c>
      <c r="E1807" s="1"/>
      <c r="F1807" s="1"/>
      <c r="G1807" s="1"/>
      <c r="H1807" s="1"/>
      <c r="I1807" s="1"/>
      <c r="J1807" s="1"/>
      <c r="K1807" s="1"/>
      <c r="L1807" s="1"/>
      <c r="M1807" s="1"/>
      <c r="N1807" s="1">
        <v>5.3165092295692862</v>
      </c>
      <c r="O1807" s="1">
        <v>5.5680292289235469</v>
      </c>
      <c r="P1807" s="1">
        <v>5.2883908324343363</v>
      </c>
      <c r="Q1807" s="1">
        <v>5.4462934455020484</v>
      </c>
      <c r="R1807" s="1">
        <v>5.6069359756097557</v>
      </c>
      <c r="S1807" s="1">
        <v>5.8289283337031286</v>
      </c>
      <c r="T1807" s="1">
        <v>5.8576280157014944</v>
      </c>
      <c r="U1807" s="1">
        <v>5.8291784327567946</v>
      </c>
      <c r="V1807" s="1">
        <v>5.8886500241302144</v>
      </c>
      <c r="W1807" s="1">
        <v>5.9937735114800894</v>
      </c>
      <c r="X1807" s="1">
        <v>5.9341920987762053</v>
      </c>
      <c r="Y1807" s="1">
        <v>5.8582992427539384</v>
      </c>
    </row>
    <row r="1808" spans="1:25" x14ac:dyDescent="0.25">
      <c r="A1808" s="1" t="s">
        <v>221</v>
      </c>
      <c r="B1808" s="1" t="s">
        <v>16</v>
      </c>
      <c r="C1808" s="1"/>
      <c r="D1808" s="1" t="s">
        <v>17</v>
      </c>
      <c r="E1808" s="1"/>
      <c r="F1808" s="1"/>
      <c r="G1808" s="1"/>
      <c r="H1808" s="1"/>
      <c r="I1808" s="1"/>
      <c r="J1808" s="1"/>
      <c r="K1808" s="1"/>
      <c r="L1808" s="1"/>
      <c r="M1808" s="1"/>
      <c r="N1808" s="1">
        <v>5.1982840800762622</v>
      </c>
      <c r="O1808" s="1">
        <v>5.327623514014614</v>
      </c>
      <c r="P1808" s="1">
        <v>4.9553818718214035</v>
      </c>
      <c r="Q1808" s="1">
        <v>4.9715639296632768</v>
      </c>
      <c r="R1808" s="1">
        <v>4.727240853658536</v>
      </c>
      <c r="S1808" s="1">
        <v>4.9216552030175285</v>
      </c>
      <c r="T1808" s="1">
        <v>4.9314162219379867</v>
      </c>
      <c r="U1808" s="1">
        <v>4.9168284504059292</v>
      </c>
      <c r="V1808" s="1">
        <v>4.9949545913218971</v>
      </c>
      <c r="W1808" s="1">
        <v>5.2002270073939556</v>
      </c>
      <c r="X1808" s="1">
        <v>5.0065378154926821</v>
      </c>
      <c r="Y1808" s="1">
        <v>4.8886935329445551</v>
      </c>
    </row>
    <row r="1809" spans="1:25" x14ac:dyDescent="0.25">
      <c r="A1809" s="1" t="s">
        <v>221</v>
      </c>
      <c r="B1809" s="1" t="s">
        <v>18</v>
      </c>
      <c r="C1809" s="1"/>
      <c r="D1809" s="1" t="s">
        <v>19</v>
      </c>
      <c r="E1809" s="1"/>
      <c r="F1809" s="1"/>
      <c r="G1809" s="1"/>
      <c r="H1809" s="1"/>
      <c r="I1809" s="1"/>
      <c r="J1809" s="1"/>
      <c r="K1809" s="1"/>
      <c r="L1809" s="1"/>
      <c r="M1809" s="1"/>
      <c r="N1809" s="1">
        <v>4.205467980295567</v>
      </c>
      <c r="O1809" s="1">
        <v>4.3510663354888441</v>
      </c>
      <c r="P1809" s="1">
        <v>4.6618754019827451</v>
      </c>
      <c r="Q1809" s="1">
        <v>5.0465024370965619</v>
      </c>
      <c r="R1809" s="1">
        <v>4.8142129029373626</v>
      </c>
      <c r="S1809" s="1">
        <v>4.9958764999203078</v>
      </c>
      <c r="T1809" s="1">
        <v>4.7609094589124279</v>
      </c>
      <c r="U1809" s="1">
        <v>4.9487031700288187</v>
      </c>
      <c r="V1809" s="1">
        <v>4.5495722104322578</v>
      </c>
      <c r="W1809" s="1">
        <v>4.4556320358816084</v>
      </c>
      <c r="X1809" s="1">
        <v>4.3664343913147947</v>
      </c>
      <c r="Y1809" s="1">
        <v>4.5961545116359552</v>
      </c>
    </row>
    <row r="1810" spans="1:25" x14ac:dyDescent="0.25">
      <c r="A1810" s="1" t="s">
        <v>221</v>
      </c>
      <c r="B1810" s="1" t="s">
        <v>20</v>
      </c>
      <c r="C1810" s="1"/>
      <c r="D1810" s="1" t="s">
        <v>21</v>
      </c>
      <c r="E1810" s="1">
        <v>36.200000000000003</v>
      </c>
      <c r="F1810" s="1">
        <v>39</v>
      </c>
      <c r="G1810" s="1">
        <v>37.4</v>
      </c>
      <c r="H1810" s="1">
        <v>37</v>
      </c>
      <c r="I1810" s="1">
        <v>39.6</v>
      </c>
      <c r="J1810" s="1">
        <v>38.9</v>
      </c>
      <c r="K1810" s="1">
        <v>40.299999999999997</v>
      </c>
      <c r="L1810" s="1">
        <v>41.400000000000006</v>
      </c>
      <c r="M1810" s="1">
        <v>42.3</v>
      </c>
      <c r="N1810" s="1">
        <v>39.805467980295568</v>
      </c>
      <c r="O1810" s="1">
        <v>39.951066335488846</v>
      </c>
      <c r="P1810" s="1">
        <v>40.861875401982743</v>
      </c>
      <c r="Q1810" s="1">
        <v>41.246502437096566</v>
      </c>
      <c r="R1810" s="1">
        <v>40.514212902937366</v>
      </c>
      <c r="S1810" s="1">
        <v>40.395876499920305</v>
      </c>
      <c r="T1810" s="1">
        <v>40.360909458912424</v>
      </c>
      <c r="U1810" s="1">
        <v>40.84870317002882</v>
      </c>
      <c r="V1810" s="1">
        <v>40.449572210432258</v>
      </c>
      <c r="W1810" s="1">
        <v>40.955632035881607</v>
      </c>
      <c r="X1810" s="1">
        <v>41.266434391314796</v>
      </c>
      <c r="Y1810" s="1">
        <v>40.49615451163595</v>
      </c>
    </row>
    <row r="1811" spans="1:25" x14ac:dyDescent="0.25">
      <c r="A1811" s="1" t="s">
        <v>222</v>
      </c>
      <c r="B1811" s="1" t="s">
        <v>4</v>
      </c>
      <c r="C1811" s="1"/>
      <c r="D1811" s="1" t="s">
        <v>5</v>
      </c>
      <c r="E1811" s="1"/>
      <c r="F1811" s="1"/>
      <c r="G1811" s="1"/>
      <c r="H1811" s="1"/>
      <c r="I1811" s="1"/>
      <c r="J1811" s="1"/>
      <c r="K1811" s="1"/>
      <c r="L1811" s="1"/>
      <c r="M1811" s="1"/>
      <c r="N1811" s="1">
        <v>12.4</v>
      </c>
      <c r="O1811" s="1">
        <v>11.4</v>
      </c>
      <c r="P1811" s="1">
        <v>12.6</v>
      </c>
      <c r="Q1811" s="1">
        <v>11.8</v>
      </c>
      <c r="R1811" s="1">
        <v>12.6</v>
      </c>
      <c r="S1811" s="1">
        <v>11.4</v>
      </c>
      <c r="T1811" s="1">
        <v>10.9</v>
      </c>
      <c r="U1811" s="1">
        <v>9.8000000000000007</v>
      </c>
      <c r="V1811" s="1">
        <v>9</v>
      </c>
      <c r="W1811" s="1">
        <v>7.7</v>
      </c>
      <c r="X1811" s="1">
        <v>7.1</v>
      </c>
      <c r="Y1811" s="1">
        <v>11</v>
      </c>
    </row>
    <row r="1812" spans="1:25" x14ac:dyDescent="0.25">
      <c r="A1812" s="1" t="s">
        <v>222</v>
      </c>
      <c r="B1812" s="1" t="s">
        <v>6</v>
      </c>
      <c r="C1812" s="1"/>
      <c r="D1812" s="1" t="s">
        <v>7</v>
      </c>
      <c r="E1812" s="1"/>
      <c r="F1812" s="1"/>
      <c r="G1812" s="1"/>
      <c r="H1812" s="1"/>
      <c r="I1812" s="1"/>
      <c r="J1812" s="1"/>
      <c r="K1812" s="1"/>
      <c r="L1812" s="1"/>
      <c r="M1812" s="1"/>
      <c r="N1812" s="1">
        <v>108.80864162057325</v>
      </c>
      <c r="O1812" s="1">
        <v>109.98347878588287</v>
      </c>
      <c r="P1812" s="1">
        <v>109.02373450413224</v>
      </c>
      <c r="Q1812" s="1">
        <v>110.53118064802486</v>
      </c>
      <c r="R1812" s="1">
        <v>108.68073795782061</v>
      </c>
      <c r="S1812" s="1">
        <v>103.44328426862924</v>
      </c>
      <c r="T1812" s="1">
        <v>100.68555999408196</v>
      </c>
      <c r="U1812" s="1">
        <v>100.03425129404829</v>
      </c>
      <c r="V1812" s="1">
        <v>100.77983148081749</v>
      </c>
      <c r="W1812" s="1">
        <v>97.913635327735221</v>
      </c>
      <c r="X1812" s="1">
        <v>99.190275670868857</v>
      </c>
      <c r="Y1812" s="1">
        <v>98.963144536003625</v>
      </c>
    </row>
    <row r="1813" spans="1:25" x14ac:dyDescent="0.25">
      <c r="A1813" s="1" t="s">
        <v>222</v>
      </c>
      <c r="B1813" s="1" t="s">
        <v>8</v>
      </c>
      <c r="C1813" s="1"/>
      <c r="D1813" s="1" t="s">
        <v>9</v>
      </c>
      <c r="E1813" s="1"/>
      <c r="F1813" s="1"/>
      <c r="G1813" s="1"/>
      <c r="H1813" s="1"/>
      <c r="I1813" s="1"/>
      <c r="J1813" s="1"/>
      <c r="K1813" s="1"/>
      <c r="L1813" s="1"/>
      <c r="M1813" s="1"/>
      <c r="N1813" s="1">
        <v>147.25244235327921</v>
      </c>
      <c r="O1813" s="1">
        <v>142.36274768099238</v>
      </c>
      <c r="P1813" s="1">
        <v>143.79814418536012</v>
      </c>
      <c r="Q1813" s="1">
        <v>142.10391699955616</v>
      </c>
      <c r="R1813" s="1">
        <v>133.37004791462488</v>
      </c>
      <c r="S1813" s="1">
        <v>129.10756209751611</v>
      </c>
      <c r="T1813" s="1">
        <v>131.14971149578338</v>
      </c>
      <c r="U1813" s="1">
        <v>135.08826606738262</v>
      </c>
      <c r="V1813" s="1">
        <v>138.59381498745068</v>
      </c>
      <c r="W1813" s="1">
        <v>140.34443840611468</v>
      </c>
      <c r="X1813" s="1">
        <v>143.37073983016862</v>
      </c>
      <c r="Y1813" s="1">
        <v>133.68033795765095</v>
      </c>
    </row>
    <row r="1814" spans="1:25" x14ac:dyDescent="0.25">
      <c r="A1814" s="1" t="s">
        <v>222</v>
      </c>
      <c r="B1814" s="1" t="s">
        <v>10</v>
      </c>
      <c r="C1814" s="1"/>
      <c r="D1814" s="1" t="s">
        <v>11</v>
      </c>
      <c r="E1814" s="1"/>
      <c r="F1814" s="1"/>
      <c r="G1814" s="1"/>
      <c r="H1814" s="1"/>
      <c r="I1814" s="1"/>
      <c r="J1814" s="1"/>
      <c r="K1814" s="1"/>
      <c r="L1814" s="1"/>
      <c r="M1814" s="1"/>
      <c r="N1814" s="1">
        <v>36.838916026147558</v>
      </c>
      <c r="O1814" s="1">
        <v>37.75377353312475</v>
      </c>
      <c r="P1814" s="1">
        <v>38.778121310507672</v>
      </c>
      <c r="Q1814" s="1">
        <v>40.764902352418993</v>
      </c>
      <c r="R1814" s="1">
        <v>41.049214127554542</v>
      </c>
      <c r="S1814" s="1">
        <v>39.049153633854644</v>
      </c>
      <c r="T1814" s="1">
        <v>39.964728510134634</v>
      </c>
      <c r="U1814" s="1">
        <v>42.377482638569077</v>
      </c>
      <c r="V1814" s="1">
        <v>44.126353531731809</v>
      </c>
      <c r="W1814" s="1">
        <v>43.841926266150097</v>
      </c>
      <c r="X1814" s="1">
        <v>44.438984498962533</v>
      </c>
      <c r="Y1814" s="1">
        <v>45.056517506345415</v>
      </c>
    </row>
    <row r="1815" spans="1:25" x14ac:dyDescent="0.25">
      <c r="A1815" s="1" t="s">
        <v>222</v>
      </c>
      <c r="B1815" s="1" t="s">
        <v>12</v>
      </c>
      <c r="C1815" s="1"/>
      <c r="D1815" s="1" t="s">
        <v>13</v>
      </c>
      <c r="E1815" s="1"/>
      <c r="F1815" s="1"/>
      <c r="G1815" s="1"/>
      <c r="H1815" s="1"/>
      <c r="I1815" s="1"/>
      <c r="J1815" s="1"/>
      <c r="K1815" s="1"/>
      <c r="L1815" s="1"/>
      <c r="M1815" s="1"/>
      <c r="N1815" s="1">
        <v>42.475097495450214</v>
      </c>
      <c r="O1815" s="1">
        <v>43.881745010361001</v>
      </c>
      <c r="P1815" s="1">
        <v>42.299029083463594</v>
      </c>
      <c r="Q1815" s="1">
        <v>42.666412263394108</v>
      </c>
      <c r="R1815" s="1">
        <v>40.213092334494775</v>
      </c>
      <c r="S1815" s="1">
        <v>38.568666518748614</v>
      </c>
      <c r="T1815" s="1">
        <v>35.680831826401445</v>
      </c>
      <c r="U1815" s="1">
        <v>37.548579244617009</v>
      </c>
      <c r="V1815" s="1">
        <v>34.934475496863065</v>
      </c>
      <c r="W1815" s="1">
        <v>35.048596878107837</v>
      </c>
      <c r="X1815" s="1">
        <v>34.54396719094261</v>
      </c>
      <c r="Y1815" s="1">
        <v>35.12570284620071</v>
      </c>
    </row>
    <row r="1816" spans="1:25" x14ac:dyDescent="0.25">
      <c r="A1816" s="1" t="s">
        <v>222</v>
      </c>
      <c r="B1816" s="1" t="s">
        <v>14</v>
      </c>
      <c r="C1816" s="1"/>
      <c r="D1816" s="1" t="s">
        <v>15</v>
      </c>
      <c r="E1816" s="1"/>
      <c r="F1816" s="1"/>
      <c r="G1816" s="1"/>
      <c r="H1816" s="1"/>
      <c r="I1816" s="1"/>
      <c r="J1816" s="1"/>
      <c r="K1816" s="1"/>
      <c r="L1816" s="1"/>
      <c r="M1816" s="1"/>
      <c r="N1816" s="1">
        <v>48.198353410174192</v>
      </c>
      <c r="O1816" s="1">
        <v>50.857031301123357</v>
      </c>
      <c r="P1816" s="1">
        <v>49.096277052464714</v>
      </c>
      <c r="Q1816" s="1">
        <v>49.62979987424383</v>
      </c>
      <c r="R1816" s="1">
        <v>51.644838850174217</v>
      </c>
      <c r="S1816" s="1">
        <v>51.688311515420459</v>
      </c>
      <c r="T1816" s="1">
        <v>49.633634719710663</v>
      </c>
      <c r="U1816" s="1">
        <v>51.452214966466649</v>
      </c>
      <c r="V1816" s="1">
        <v>49.975009871451753</v>
      </c>
      <c r="W1816" s="1">
        <v>51.162537294071868</v>
      </c>
      <c r="X1816" s="1">
        <v>51.774830392007161</v>
      </c>
      <c r="Y1816" s="1">
        <v>53.406823918530762</v>
      </c>
    </row>
    <row r="1817" spans="1:25" x14ac:dyDescent="0.25">
      <c r="A1817" s="1" t="s">
        <v>222</v>
      </c>
      <c r="B1817" s="1" t="s">
        <v>16</v>
      </c>
      <c r="C1817" s="1"/>
      <c r="D1817" s="1" t="s">
        <v>17</v>
      </c>
      <c r="E1817" s="1"/>
      <c r="F1817" s="1"/>
      <c r="G1817" s="1"/>
      <c r="H1817" s="1"/>
      <c r="I1817" s="1"/>
      <c r="J1817" s="1"/>
      <c r="K1817" s="1"/>
      <c r="L1817" s="1"/>
      <c r="M1817" s="1"/>
      <c r="N1817" s="1">
        <v>47.126549094375598</v>
      </c>
      <c r="O1817" s="1">
        <v>48.661223688515655</v>
      </c>
      <c r="P1817" s="1">
        <v>46.004693864071683</v>
      </c>
      <c r="Q1817" s="1">
        <v>45.303787862362043</v>
      </c>
      <c r="R1817" s="1">
        <v>43.542068815331014</v>
      </c>
      <c r="S1817" s="1">
        <v>43.643021965830933</v>
      </c>
      <c r="T1817" s="1">
        <v>41.785533453887872</v>
      </c>
      <c r="U1817" s="1">
        <v>43.399205788916341</v>
      </c>
      <c r="V1817" s="1">
        <v>42.390514631685164</v>
      </c>
      <c r="W1817" s="1">
        <v>44.388865827820297</v>
      </c>
      <c r="X1817" s="1">
        <v>43.681202417050244</v>
      </c>
      <c r="Y1817" s="1">
        <v>44.567473235268515</v>
      </c>
    </row>
    <row r="1818" spans="1:25" x14ac:dyDescent="0.25">
      <c r="A1818" s="1" t="s">
        <v>222</v>
      </c>
      <c r="B1818" s="1" t="s">
        <v>18</v>
      </c>
      <c r="C1818" s="1"/>
      <c r="D1818" s="1" t="s">
        <v>19</v>
      </c>
      <c r="E1818" s="1"/>
      <c r="F1818" s="1"/>
      <c r="G1818" s="1"/>
      <c r="H1818" s="1"/>
      <c r="I1818" s="1"/>
      <c r="J1818" s="1"/>
      <c r="K1818" s="1"/>
      <c r="L1818" s="1"/>
      <c r="M1818" s="1"/>
      <c r="N1818" s="1">
        <v>53.862881773399018</v>
      </c>
      <c r="O1818" s="1">
        <v>52.026472099695944</v>
      </c>
      <c r="P1818" s="1">
        <v>52.152817760429372</v>
      </c>
      <c r="Q1818" s="1">
        <v>54.351811355552634</v>
      </c>
      <c r="R1818" s="1">
        <v>62.227661286717037</v>
      </c>
      <c r="S1818" s="1">
        <v>60.071431498895699</v>
      </c>
      <c r="T1818" s="1">
        <v>62.382469752170195</v>
      </c>
      <c r="U1818" s="1">
        <v>63.8328530259366</v>
      </c>
      <c r="V1818" s="1">
        <v>59.533662459510779</v>
      </c>
      <c r="W1818" s="1">
        <v>52.085267668805649</v>
      </c>
      <c r="X1818" s="1">
        <v>53.241069049127326</v>
      </c>
      <c r="Y1818" s="1">
        <v>58.382671511376415</v>
      </c>
    </row>
    <row r="1819" spans="1:25" x14ac:dyDescent="0.25">
      <c r="A1819" s="1" t="s">
        <v>222</v>
      </c>
      <c r="B1819" s="1" t="s">
        <v>20</v>
      </c>
      <c r="C1819" s="1"/>
      <c r="D1819" s="1" t="s">
        <v>21</v>
      </c>
      <c r="E1819" s="1">
        <v>447.7</v>
      </c>
      <c r="F1819" s="1">
        <v>440.2</v>
      </c>
      <c r="G1819" s="1">
        <v>458.2</v>
      </c>
      <c r="H1819" s="1">
        <v>469.29999999999995</v>
      </c>
      <c r="I1819" s="1">
        <v>477.09999999999997</v>
      </c>
      <c r="J1819" s="1">
        <v>476.90000000000003</v>
      </c>
      <c r="K1819" s="1">
        <v>471.2</v>
      </c>
      <c r="L1819" s="1">
        <v>476</v>
      </c>
      <c r="M1819" s="1">
        <v>486.90000000000003</v>
      </c>
      <c r="N1819" s="1">
        <v>496.96288177339903</v>
      </c>
      <c r="O1819" s="1">
        <v>496.9264720996959</v>
      </c>
      <c r="P1819" s="1">
        <v>493.75281776042937</v>
      </c>
      <c r="Q1819" s="1">
        <v>497.15181135555258</v>
      </c>
      <c r="R1819" s="1">
        <v>493.32766128671705</v>
      </c>
      <c r="S1819" s="1">
        <v>476.97143149889575</v>
      </c>
      <c r="T1819" s="1">
        <v>472.18246975217016</v>
      </c>
      <c r="U1819" s="1">
        <v>483.53285302593656</v>
      </c>
      <c r="V1819" s="1">
        <v>479.33366245951072</v>
      </c>
      <c r="W1819" s="1">
        <v>472.48526766880565</v>
      </c>
      <c r="X1819" s="1">
        <v>477.34106904912738</v>
      </c>
      <c r="Y1819" s="1">
        <v>480.18267151137638</v>
      </c>
    </row>
    <row r="1820" spans="1:25" x14ac:dyDescent="0.25">
      <c r="A1820" s="1" t="s">
        <v>223</v>
      </c>
      <c r="B1820" s="1" t="s">
        <v>4</v>
      </c>
      <c r="C1820" s="1"/>
      <c r="D1820" s="1" t="s">
        <v>5</v>
      </c>
      <c r="E1820" s="1"/>
      <c r="F1820" s="1"/>
      <c r="G1820" s="1"/>
      <c r="H1820" s="1"/>
      <c r="I1820" s="1"/>
      <c r="J1820" s="1"/>
      <c r="K1820" s="1"/>
      <c r="L1820" s="1"/>
      <c r="M1820" s="1"/>
      <c r="N1820" s="1">
        <v>70.3</v>
      </c>
      <c r="O1820" s="1">
        <v>61.5</v>
      </c>
      <c r="P1820" s="1">
        <v>57.6</v>
      </c>
      <c r="Q1820" s="1">
        <v>50.1</v>
      </c>
      <c r="R1820" s="1">
        <v>51.4</v>
      </c>
      <c r="S1820" s="1">
        <v>56.7</v>
      </c>
      <c r="T1820" s="1">
        <v>64.2</v>
      </c>
      <c r="U1820" s="1">
        <v>71.5</v>
      </c>
      <c r="V1820" s="1">
        <v>59.6</v>
      </c>
      <c r="W1820" s="1">
        <v>53.6</v>
      </c>
      <c r="X1820" s="1">
        <v>50.9</v>
      </c>
      <c r="Y1820" s="1">
        <v>55</v>
      </c>
    </row>
    <row r="1821" spans="1:25" x14ac:dyDescent="0.25">
      <c r="A1821" s="1" t="s">
        <v>223</v>
      </c>
      <c r="B1821" s="1" t="s">
        <v>6</v>
      </c>
      <c r="C1821" s="1"/>
      <c r="D1821" s="1" t="s">
        <v>7</v>
      </c>
      <c r="E1821" s="1"/>
      <c r="F1821" s="1"/>
      <c r="G1821" s="1"/>
      <c r="H1821" s="1"/>
      <c r="I1821" s="1"/>
      <c r="J1821" s="1"/>
      <c r="K1821" s="1"/>
      <c r="L1821" s="1"/>
      <c r="M1821" s="1"/>
      <c r="N1821" s="1">
        <v>566.97895625314277</v>
      </c>
      <c r="O1821" s="1">
        <v>549.19619078983476</v>
      </c>
      <c r="P1821" s="1">
        <v>533.93675103305782</v>
      </c>
      <c r="Q1821" s="1">
        <v>530.05659121171766</v>
      </c>
      <c r="R1821" s="1">
        <v>557.96914951540884</v>
      </c>
      <c r="S1821" s="1">
        <v>566.84562097516095</v>
      </c>
      <c r="T1821" s="1">
        <v>540.72089621245743</v>
      </c>
      <c r="U1821" s="1">
        <v>523.49737322010787</v>
      </c>
      <c r="V1821" s="1">
        <v>542.21122266045177</v>
      </c>
      <c r="W1821" s="1">
        <v>553.44915239380816</v>
      </c>
      <c r="X1821" s="1">
        <v>553.30705654652922</v>
      </c>
      <c r="Y1821" s="1">
        <v>551.70570911998891</v>
      </c>
    </row>
    <row r="1822" spans="1:25" x14ac:dyDescent="0.25">
      <c r="A1822" s="1" t="s">
        <v>223</v>
      </c>
      <c r="B1822" s="1" t="s">
        <v>8</v>
      </c>
      <c r="C1822" s="1"/>
      <c r="D1822" s="1" t="s">
        <v>9</v>
      </c>
      <c r="E1822" s="1"/>
      <c r="F1822" s="1"/>
      <c r="G1822" s="1"/>
      <c r="H1822" s="1"/>
      <c r="I1822" s="1"/>
      <c r="J1822" s="1"/>
      <c r="K1822" s="1"/>
      <c r="L1822" s="1"/>
      <c r="M1822" s="1"/>
      <c r="N1822" s="1">
        <v>980.4611971122763</v>
      </c>
      <c r="O1822" s="1">
        <v>961.48250727262746</v>
      </c>
      <c r="P1822" s="1">
        <v>1001.949885625738</v>
      </c>
      <c r="Q1822" s="1">
        <v>982.15372836218387</v>
      </c>
      <c r="R1822" s="1">
        <v>942.28333877817715</v>
      </c>
      <c r="S1822" s="1">
        <v>972.27391720331195</v>
      </c>
      <c r="T1822" s="1">
        <v>987.15285730137589</v>
      </c>
      <c r="U1822" s="1">
        <v>1021.0335770994898</v>
      </c>
      <c r="V1822" s="1">
        <v>1031.2821082825385</v>
      </c>
      <c r="W1822" s="1">
        <v>1038.3377942955315</v>
      </c>
      <c r="X1822" s="1">
        <v>1074.2016704155117</v>
      </c>
      <c r="Y1822" s="1">
        <v>1110.310498591843</v>
      </c>
    </row>
    <row r="1823" spans="1:25" x14ac:dyDescent="0.25">
      <c r="A1823" s="1" t="s">
        <v>223</v>
      </c>
      <c r="B1823" s="1" t="s">
        <v>10</v>
      </c>
      <c r="C1823" s="1"/>
      <c r="D1823" s="1" t="s">
        <v>11</v>
      </c>
      <c r="E1823" s="1"/>
      <c r="F1823" s="1"/>
      <c r="G1823" s="1"/>
      <c r="H1823" s="1"/>
      <c r="I1823" s="1"/>
      <c r="J1823" s="1"/>
      <c r="K1823" s="1"/>
      <c r="L1823" s="1"/>
      <c r="M1823" s="1"/>
      <c r="N1823" s="1">
        <v>191.95984663458088</v>
      </c>
      <c r="O1823" s="1">
        <v>188.52130193753769</v>
      </c>
      <c r="P1823" s="1">
        <v>189.91336334120425</v>
      </c>
      <c r="Q1823" s="1">
        <v>195.48968042609852</v>
      </c>
      <c r="R1823" s="1">
        <v>210.74751170641403</v>
      </c>
      <c r="S1823" s="1">
        <v>213.98046182152711</v>
      </c>
      <c r="T1823" s="1">
        <v>214.62624648616656</v>
      </c>
      <c r="U1823" s="1">
        <v>221.76904968040228</v>
      </c>
      <c r="V1823" s="1">
        <v>237.40666905700971</v>
      </c>
      <c r="W1823" s="1">
        <v>247.81305331066037</v>
      </c>
      <c r="X1823" s="1">
        <v>247.89127303795925</v>
      </c>
      <c r="Y1823" s="1">
        <v>251.18379228816806</v>
      </c>
    </row>
    <row r="1824" spans="1:25" x14ac:dyDescent="0.25">
      <c r="A1824" s="1" t="s">
        <v>223</v>
      </c>
      <c r="B1824" s="1" t="s">
        <v>12</v>
      </c>
      <c r="C1824" s="1"/>
      <c r="D1824" s="1" t="s">
        <v>13</v>
      </c>
      <c r="E1824" s="1"/>
      <c r="F1824" s="1"/>
      <c r="G1824" s="1"/>
      <c r="H1824" s="1"/>
      <c r="I1824" s="1"/>
      <c r="J1824" s="1"/>
      <c r="K1824" s="1"/>
      <c r="L1824" s="1"/>
      <c r="M1824" s="1"/>
      <c r="N1824" s="1">
        <v>203.59072493283645</v>
      </c>
      <c r="O1824" s="1">
        <v>200.71155196858982</v>
      </c>
      <c r="P1824" s="1">
        <v>200.56635697144492</v>
      </c>
      <c r="Q1824" s="1">
        <v>206.97551007133407</v>
      </c>
      <c r="R1824" s="1">
        <v>192.30411585365854</v>
      </c>
      <c r="S1824" s="1">
        <v>187.39936099400933</v>
      </c>
      <c r="T1824" s="1">
        <v>189.88603184404357</v>
      </c>
      <c r="U1824" s="1">
        <v>191.96852938581009</v>
      </c>
      <c r="V1824" s="1">
        <v>193.85477997630846</v>
      </c>
      <c r="W1824" s="1">
        <v>194.99472045660917</v>
      </c>
      <c r="X1824" s="1">
        <v>189.5135184660021</v>
      </c>
      <c r="Y1824" s="1">
        <v>183.9678997301767</v>
      </c>
    </row>
    <row r="1825" spans="1:25" x14ac:dyDescent="0.25">
      <c r="A1825" s="1" t="s">
        <v>223</v>
      </c>
      <c r="B1825" s="1" t="s">
        <v>14</v>
      </c>
      <c r="C1825" s="1"/>
      <c r="D1825" s="1" t="s">
        <v>15</v>
      </c>
      <c r="E1825" s="1"/>
      <c r="F1825" s="1"/>
      <c r="G1825" s="1"/>
      <c r="H1825" s="1"/>
      <c r="I1825" s="1"/>
      <c r="J1825" s="1"/>
      <c r="K1825" s="1"/>
      <c r="L1825" s="1"/>
      <c r="M1825" s="1"/>
      <c r="N1825" s="1">
        <v>231.02331224542854</v>
      </c>
      <c r="O1825" s="1">
        <v>232.61594721343658</v>
      </c>
      <c r="P1825" s="1">
        <v>232.79639373857904</v>
      </c>
      <c r="Q1825" s="1">
        <v>240.75502482600115</v>
      </c>
      <c r="R1825" s="1">
        <v>246.97217987804879</v>
      </c>
      <c r="S1825" s="1">
        <v>251.14574661637454</v>
      </c>
      <c r="T1825" s="1">
        <v>264.13997265469936</v>
      </c>
      <c r="U1825" s="1">
        <v>263.05139207553827</v>
      </c>
      <c r="V1825" s="1">
        <v>277.31615846970556</v>
      </c>
      <c r="W1825" s="1">
        <v>284.64547930989755</v>
      </c>
      <c r="X1825" s="1">
        <v>284.04468488907315</v>
      </c>
      <c r="Y1825" s="1">
        <v>279.71372617286102</v>
      </c>
    </row>
    <row r="1826" spans="1:25" x14ac:dyDescent="0.25">
      <c r="A1826" s="1" t="s">
        <v>223</v>
      </c>
      <c r="B1826" s="1" t="s">
        <v>16</v>
      </c>
      <c r="C1826" s="1"/>
      <c r="D1826" s="1" t="s">
        <v>17</v>
      </c>
      <c r="E1826" s="1"/>
      <c r="F1826" s="1"/>
      <c r="G1826" s="1"/>
      <c r="H1826" s="1"/>
      <c r="I1826" s="1"/>
      <c r="J1826" s="1"/>
      <c r="K1826" s="1"/>
      <c r="L1826" s="1"/>
      <c r="M1826" s="1"/>
      <c r="N1826" s="1">
        <v>225.88596282173495</v>
      </c>
      <c r="O1826" s="1">
        <v>222.57250081797361</v>
      </c>
      <c r="P1826" s="1">
        <v>218.13724928997598</v>
      </c>
      <c r="Q1826" s="1">
        <v>219.76946510266473</v>
      </c>
      <c r="R1826" s="1">
        <v>208.22370426829269</v>
      </c>
      <c r="S1826" s="1">
        <v>212.05489238961616</v>
      </c>
      <c r="T1826" s="1">
        <v>222.37399550125696</v>
      </c>
      <c r="U1826" s="1">
        <v>221.88007853865156</v>
      </c>
      <c r="V1826" s="1">
        <v>235.22906155398584</v>
      </c>
      <c r="W1826" s="1">
        <v>246.95980023349333</v>
      </c>
      <c r="X1826" s="1">
        <v>239.64179664492488</v>
      </c>
      <c r="Y1826" s="1">
        <v>233.41837409696231</v>
      </c>
    </row>
    <row r="1827" spans="1:25" x14ac:dyDescent="0.25">
      <c r="A1827" s="1" t="s">
        <v>223</v>
      </c>
      <c r="B1827" s="1" t="s">
        <v>18</v>
      </c>
      <c r="C1827" s="1"/>
      <c r="D1827" s="1" t="s">
        <v>19</v>
      </c>
      <c r="E1827" s="1"/>
      <c r="F1827" s="1"/>
      <c r="G1827" s="1"/>
      <c r="H1827" s="1"/>
      <c r="I1827" s="1"/>
      <c r="J1827" s="1"/>
      <c r="K1827" s="1"/>
      <c r="L1827" s="1"/>
      <c r="M1827" s="1"/>
      <c r="N1827" s="1">
        <v>339.36464490968802</v>
      </c>
      <c r="O1827" s="1">
        <v>365.72267997087914</v>
      </c>
      <c r="P1827" s="1">
        <v>377.14413715096811</v>
      </c>
      <c r="Q1827" s="1">
        <v>357.23094893075131</v>
      </c>
      <c r="R1827" s="1">
        <v>386.62952564045247</v>
      </c>
      <c r="S1827" s="1">
        <v>401.66675698444863</v>
      </c>
      <c r="T1827" s="1">
        <v>407.39793999910046</v>
      </c>
      <c r="U1827" s="1">
        <v>393.60547550432273</v>
      </c>
      <c r="V1827" s="1">
        <v>378.76046018094496</v>
      </c>
      <c r="W1827" s="1">
        <v>402.67579323667212</v>
      </c>
      <c r="X1827" s="1">
        <v>421.27137552152737</v>
      </c>
      <c r="Y1827" s="1">
        <v>422.63180205900164</v>
      </c>
    </row>
    <row r="1828" spans="1:25" x14ac:dyDescent="0.25">
      <c r="A1828" s="1" t="s">
        <v>223</v>
      </c>
      <c r="B1828" s="1" t="s">
        <v>20</v>
      </c>
      <c r="C1828" s="1"/>
      <c r="D1828" s="1" t="s">
        <v>21</v>
      </c>
      <c r="E1828" s="1">
        <v>2215.5</v>
      </c>
      <c r="F1828" s="1">
        <v>2278.1999999999998</v>
      </c>
      <c r="G1828" s="1">
        <v>2302</v>
      </c>
      <c r="H1828" s="1">
        <v>2344.1</v>
      </c>
      <c r="I1828" s="1">
        <v>2386.3999999999996</v>
      </c>
      <c r="J1828" s="1">
        <v>2482.1</v>
      </c>
      <c r="K1828" s="1">
        <v>2506.6999999999998</v>
      </c>
      <c r="L1828" s="1">
        <v>2609.7000000000003</v>
      </c>
      <c r="M1828" s="1">
        <v>2653.5</v>
      </c>
      <c r="N1828" s="1">
        <v>2809.564644909688</v>
      </c>
      <c r="O1828" s="1">
        <v>2782.3226799708787</v>
      </c>
      <c r="P1828" s="1">
        <v>2812.0441371509683</v>
      </c>
      <c r="Q1828" s="1">
        <v>2782.5309489307515</v>
      </c>
      <c r="R1828" s="1">
        <v>2796.5295256404524</v>
      </c>
      <c r="S1828" s="1">
        <v>2862.0667569844491</v>
      </c>
      <c r="T1828" s="1">
        <v>2890.4979399991003</v>
      </c>
      <c r="U1828" s="1">
        <v>2908.3054755043227</v>
      </c>
      <c r="V1828" s="1">
        <v>2955.6604601809445</v>
      </c>
      <c r="W1828" s="1">
        <v>3022.475793236672</v>
      </c>
      <c r="X1828" s="1">
        <v>3060.7713755215277</v>
      </c>
      <c r="Y1828" s="1">
        <v>3087.9318020590022</v>
      </c>
    </row>
    <row r="1829" spans="1:25" x14ac:dyDescent="0.25">
      <c r="A1829" s="1" t="s">
        <v>224</v>
      </c>
      <c r="B1829" s="1" t="s">
        <v>4</v>
      </c>
      <c r="C1829" s="1"/>
      <c r="D1829" s="1" t="s">
        <v>5</v>
      </c>
      <c r="E1829" s="1"/>
      <c r="F1829" s="1"/>
      <c r="G1829" s="1"/>
      <c r="H1829" s="1"/>
      <c r="I1829" s="1"/>
      <c r="J1829" s="1"/>
      <c r="K1829" s="1"/>
      <c r="L1829" s="1"/>
      <c r="M1829" s="1"/>
      <c r="N1829" s="1">
        <v>15.4</v>
      </c>
      <c r="O1829" s="1">
        <v>13.6</v>
      </c>
      <c r="P1829" s="1">
        <v>13.6</v>
      </c>
      <c r="Q1829" s="1">
        <v>13.3</v>
      </c>
      <c r="R1829" s="1">
        <v>14.2</v>
      </c>
      <c r="S1829" s="1">
        <v>14.2</v>
      </c>
      <c r="T1829" s="1">
        <v>13.7</v>
      </c>
      <c r="U1829" s="1">
        <v>13.3</v>
      </c>
      <c r="V1829" s="1">
        <v>13</v>
      </c>
      <c r="W1829" s="1">
        <v>14.8</v>
      </c>
      <c r="X1829" s="1">
        <v>15.2</v>
      </c>
      <c r="Y1829" s="1">
        <v>15.7</v>
      </c>
    </row>
    <row r="1830" spans="1:25" x14ac:dyDescent="0.25">
      <c r="A1830" s="1" t="s">
        <v>224</v>
      </c>
      <c r="B1830" s="1" t="s">
        <v>6</v>
      </c>
      <c r="C1830" s="1"/>
      <c r="D1830" s="1" t="s">
        <v>7</v>
      </c>
      <c r="E1830" s="1"/>
      <c r="F1830" s="1"/>
      <c r="G1830" s="1"/>
      <c r="H1830" s="1"/>
      <c r="I1830" s="1"/>
      <c r="J1830" s="1"/>
      <c r="K1830" s="1"/>
      <c r="L1830" s="1"/>
      <c r="M1830" s="1"/>
      <c r="N1830" s="1">
        <v>39.940880683858921</v>
      </c>
      <c r="O1830" s="1">
        <v>39.846473461770678</v>
      </c>
      <c r="P1830" s="1">
        <v>40.028899793388426</v>
      </c>
      <c r="Q1830" s="1">
        <v>40.209165557035064</v>
      </c>
      <c r="R1830" s="1">
        <v>42.222142364514134</v>
      </c>
      <c r="S1830" s="1">
        <v>40.375298988040477</v>
      </c>
      <c r="T1830" s="1">
        <v>39.613040020713122</v>
      </c>
      <c r="U1830" s="1">
        <v>42.545924438631708</v>
      </c>
      <c r="V1830" s="1">
        <v>43.367909645034061</v>
      </c>
      <c r="W1830" s="1">
        <v>44.130874953982079</v>
      </c>
      <c r="X1830" s="1">
        <v>43.392268661400841</v>
      </c>
      <c r="Y1830" s="1">
        <v>41.79672473140711</v>
      </c>
    </row>
    <row r="1831" spans="1:25" x14ac:dyDescent="0.25">
      <c r="A1831" s="1" t="s">
        <v>224</v>
      </c>
      <c r="B1831" s="1" t="s">
        <v>8</v>
      </c>
      <c r="C1831" s="1"/>
      <c r="D1831" s="1" t="s">
        <v>9</v>
      </c>
      <c r="E1831" s="1"/>
      <c r="F1831" s="1"/>
      <c r="G1831" s="1"/>
      <c r="H1831" s="1"/>
      <c r="I1831" s="1"/>
      <c r="J1831" s="1"/>
      <c r="K1831" s="1"/>
      <c r="L1831" s="1"/>
      <c r="M1831" s="1"/>
      <c r="N1831" s="1">
        <v>36.536491631348319</v>
      </c>
      <c r="O1831" s="1">
        <v>38.775520061474282</v>
      </c>
      <c r="P1831" s="1">
        <v>39.233415731995279</v>
      </c>
      <c r="Q1831" s="1">
        <v>40.16132933865957</v>
      </c>
      <c r="R1831" s="1">
        <v>41.930360448655122</v>
      </c>
      <c r="S1831" s="1">
        <v>42.183293468261269</v>
      </c>
      <c r="T1831" s="1">
        <v>42.263509764758098</v>
      </c>
      <c r="U1831" s="1">
        <v>42.330357175751104</v>
      </c>
      <c r="V1831" s="1">
        <v>42.643492291143787</v>
      </c>
      <c r="W1831" s="1">
        <v>41.409031783040867</v>
      </c>
      <c r="X1831" s="1">
        <v>42.86723335251348</v>
      </c>
      <c r="Y1831" s="1">
        <v>43.473818712840298</v>
      </c>
    </row>
    <row r="1832" spans="1:25" x14ac:dyDescent="0.25">
      <c r="A1832" s="1" t="s">
        <v>224</v>
      </c>
      <c r="B1832" s="1" t="s">
        <v>10</v>
      </c>
      <c r="C1832" s="1"/>
      <c r="D1832" s="1" t="s">
        <v>11</v>
      </c>
      <c r="E1832" s="1"/>
      <c r="F1832" s="1"/>
      <c r="G1832" s="1"/>
      <c r="H1832" s="1"/>
      <c r="I1832" s="1"/>
      <c r="J1832" s="1"/>
      <c r="K1832" s="1"/>
      <c r="L1832" s="1"/>
      <c r="M1832" s="1"/>
      <c r="N1832" s="1">
        <v>13.522627684792761</v>
      </c>
      <c r="O1832" s="1">
        <v>13.678006476755034</v>
      </c>
      <c r="P1832" s="1">
        <v>14.237684474616291</v>
      </c>
      <c r="Q1832" s="1">
        <v>14.829505104305369</v>
      </c>
      <c r="R1832" s="1">
        <v>15.947497186830738</v>
      </c>
      <c r="S1832" s="1">
        <v>15.241407543698251</v>
      </c>
      <c r="T1832" s="1">
        <v>15.723450214528775</v>
      </c>
      <c r="U1832" s="1">
        <v>18.02371838561718</v>
      </c>
      <c r="V1832" s="1">
        <v>18.98859806382216</v>
      </c>
      <c r="W1832" s="1">
        <v>19.760093262977051</v>
      </c>
      <c r="X1832" s="1">
        <v>19.440497986085681</v>
      </c>
      <c r="Y1832" s="1">
        <v>19.029456555752585</v>
      </c>
    </row>
    <row r="1833" spans="1:25" x14ac:dyDescent="0.25">
      <c r="A1833" s="1" t="s">
        <v>224</v>
      </c>
      <c r="B1833" s="1" t="s">
        <v>12</v>
      </c>
      <c r="C1833" s="1"/>
      <c r="D1833" s="1" t="s">
        <v>13</v>
      </c>
      <c r="E1833" s="1"/>
      <c r="F1833" s="1"/>
      <c r="G1833" s="1"/>
      <c r="H1833" s="1"/>
      <c r="I1833" s="1"/>
      <c r="J1833" s="1"/>
      <c r="K1833" s="1"/>
      <c r="L1833" s="1"/>
      <c r="M1833" s="1"/>
      <c r="N1833" s="1">
        <v>16.92222679608285</v>
      </c>
      <c r="O1833" s="1">
        <v>16.922318682517179</v>
      </c>
      <c r="P1833" s="1">
        <v>16.747213843816734</v>
      </c>
      <c r="Q1833" s="1">
        <v>17.178192146744429</v>
      </c>
      <c r="R1833" s="1">
        <v>16.364412020905924</v>
      </c>
      <c r="S1833" s="1">
        <v>16.763976037275349</v>
      </c>
      <c r="T1833" s="1">
        <v>16.984188241520751</v>
      </c>
      <c r="U1833" s="1">
        <v>16.165173843981645</v>
      </c>
      <c r="V1833" s="1">
        <v>16.053941999736757</v>
      </c>
      <c r="W1833" s="1">
        <v>15.833592770354995</v>
      </c>
      <c r="X1833" s="1">
        <v>16.209092297288457</v>
      </c>
      <c r="Y1833" s="1">
        <v>15.412028897206021</v>
      </c>
    </row>
    <row r="1834" spans="1:25" x14ac:dyDescent="0.25">
      <c r="A1834" s="1" t="s">
        <v>224</v>
      </c>
      <c r="B1834" s="1" t="s">
        <v>14</v>
      </c>
      <c r="C1834" s="1"/>
      <c r="D1834" s="1" t="s">
        <v>15</v>
      </c>
      <c r="E1834" s="1"/>
      <c r="F1834" s="1"/>
      <c r="G1834" s="1"/>
      <c r="H1834" s="1"/>
      <c r="I1834" s="1"/>
      <c r="J1834" s="1"/>
      <c r="K1834" s="1"/>
      <c r="L1834" s="1"/>
      <c r="M1834" s="1"/>
      <c r="N1834" s="1">
        <v>19.202391888378543</v>
      </c>
      <c r="O1834" s="1">
        <v>19.612230341367653</v>
      </c>
      <c r="P1834" s="1">
        <v>19.438409546245126</v>
      </c>
      <c r="Q1834" s="1">
        <v>19.981765356345264</v>
      </c>
      <c r="R1834" s="1">
        <v>21.01647430313589</v>
      </c>
      <c r="S1834" s="1">
        <v>22.466465498114047</v>
      </c>
      <c r="T1834" s="1">
        <v>23.625766329996029</v>
      </c>
      <c r="U1834" s="1">
        <v>22.150878044475821</v>
      </c>
      <c r="V1834" s="1">
        <v>22.965735094107838</v>
      </c>
      <c r="W1834" s="1">
        <v>23.113244259955898</v>
      </c>
      <c r="X1834" s="1">
        <v>24.29434349163413</v>
      </c>
      <c r="Y1834" s="1">
        <v>23.433196971015754</v>
      </c>
    </row>
    <row r="1835" spans="1:25" x14ac:dyDescent="0.25">
      <c r="A1835" s="1" t="s">
        <v>224</v>
      </c>
      <c r="B1835" s="1" t="s">
        <v>16</v>
      </c>
      <c r="C1835" s="1"/>
      <c r="D1835" s="1" t="s">
        <v>17</v>
      </c>
      <c r="E1835" s="1"/>
      <c r="F1835" s="1"/>
      <c r="G1835" s="1"/>
      <c r="H1835" s="1"/>
      <c r="I1835" s="1"/>
      <c r="J1835" s="1"/>
      <c r="K1835" s="1"/>
      <c r="L1835" s="1"/>
      <c r="M1835" s="1"/>
      <c r="N1835" s="1">
        <v>18.775381315538606</v>
      </c>
      <c r="O1835" s="1">
        <v>18.765450976115169</v>
      </c>
      <c r="P1835" s="1">
        <v>18.214376609938132</v>
      </c>
      <c r="Q1835" s="1">
        <v>18.240042496910299</v>
      </c>
      <c r="R1835" s="1">
        <v>17.719113675958187</v>
      </c>
      <c r="S1835" s="1">
        <v>18.969558464610607</v>
      </c>
      <c r="T1835" s="1">
        <v>19.890045428483216</v>
      </c>
      <c r="U1835" s="1">
        <v>18.683948111542531</v>
      </c>
      <c r="V1835" s="1">
        <v>19.480322906155397</v>
      </c>
      <c r="W1835" s="1">
        <v>20.053162969689108</v>
      </c>
      <c r="X1835" s="1">
        <v>20.496564211077423</v>
      </c>
      <c r="Y1835" s="1">
        <v>19.55477413177822</v>
      </c>
    </row>
    <row r="1836" spans="1:25" x14ac:dyDescent="0.25">
      <c r="A1836" s="1" t="s">
        <v>224</v>
      </c>
      <c r="B1836" s="1" t="s">
        <v>18</v>
      </c>
      <c r="C1836" s="1"/>
      <c r="D1836" s="1" t="s">
        <v>19</v>
      </c>
      <c r="E1836" s="1"/>
      <c r="F1836" s="1"/>
      <c r="G1836" s="1"/>
      <c r="H1836" s="1"/>
      <c r="I1836" s="1"/>
      <c r="J1836" s="1"/>
      <c r="K1836" s="1"/>
      <c r="L1836" s="1"/>
      <c r="M1836" s="1"/>
      <c r="N1836" s="1">
        <v>14.818019293924468</v>
      </c>
      <c r="O1836" s="1">
        <v>14.943788274592094</v>
      </c>
      <c r="P1836" s="1">
        <v>16.290627425757947</v>
      </c>
      <c r="Q1836" s="1">
        <v>14.861700259078734</v>
      </c>
      <c r="R1836" s="1">
        <v>16.728170966155496</v>
      </c>
      <c r="S1836" s="1">
        <v>15.848694187026116</v>
      </c>
      <c r="T1836" s="1">
        <v>15.572536319884854</v>
      </c>
      <c r="U1836" s="1">
        <v>16.106412103746397</v>
      </c>
      <c r="V1836" s="1">
        <v>14.796885960013404</v>
      </c>
      <c r="W1836" s="1">
        <v>14.060476941181694</v>
      </c>
      <c r="X1836" s="1">
        <v>15.427776928285894</v>
      </c>
      <c r="Y1836" s="1">
        <v>17.168029241283847</v>
      </c>
    </row>
    <row r="1837" spans="1:25" x14ac:dyDescent="0.25">
      <c r="A1837" s="1" t="s">
        <v>224</v>
      </c>
      <c r="B1837" s="1" t="s">
        <v>20</v>
      </c>
      <c r="C1837" s="1"/>
      <c r="D1837" s="1" t="s">
        <v>21</v>
      </c>
      <c r="E1837" s="1">
        <v>152.30000000000001</v>
      </c>
      <c r="F1837" s="1">
        <v>151.4</v>
      </c>
      <c r="G1837" s="1">
        <v>159.10000000000002</v>
      </c>
      <c r="H1837" s="1">
        <v>159.5</v>
      </c>
      <c r="I1837" s="1">
        <v>167.2</v>
      </c>
      <c r="J1837" s="1">
        <v>167.1</v>
      </c>
      <c r="K1837" s="1">
        <v>163.89999999999998</v>
      </c>
      <c r="L1837" s="1">
        <v>166.7</v>
      </c>
      <c r="M1837" s="1">
        <v>170.8</v>
      </c>
      <c r="N1837" s="1">
        <v>175.11801929392448</v>
      </c>
      <c r="O1837" s="1">
        <v>176.14378827459208</v>
      </c>
      <c r="P1837" s="1">
        <v>177.79062742575795</v>
      </c>
      <c r="Q1837" s="1">
        <v>178.76170025907871</v>
      </c>
      <c r="R1837" s="1">
        <v>186.12817096615547</v>
      </c>
      <c r="S1837" s="1">
        <v>186.04869418702611</v>
      </c>
      <c r="T1837" s="1">
        <v>187.3725363198848</v>
      </c>
      <c r="U1837" s="1">
        <v>189.3064121037464</v>
      </c>
      <c r="V1837" s="1">
        <v>191.29688596001341</v>
      </c>
      <c r="W1837" s="1">
        <v>193.16047694118168</v>
      </c>
      <c r="X1837" s="1">
        <v>197.32777692828591</v>
      </c>
      <c r="Y1837" s="1">
        <v>195.56802924128385</v>
      </c>
    </row>
    <row r="1838" spans="1:25" x14ac:dyDescent="0.25">
      <c r="A1838" s="1" t="s">
        <v>225</v>
      </c>
      <c r="B1838" s="1" t="s">
        <v>4</v>
      </c>
      <c r="C1838" s="1"/>
      <c r="D1838" s="1" t="s">
        <v>5</v>
      </c>
      <c r="E1838" s="1"/>
      <c r="F1838" s="1"/>
      <c r="G1838" s="1"/>
      <c r="H1838" s="1"/>
      <c r="I1838" s="1"/>
      <c r="J1838" s="1"/>
      <c r="K1838" s="1"/>
      <c r="L1838" s="1"/>
      <c r="M1838" s="1"/>
      <c r="N1838" s="1">
        <v>7.5</v>
      </c>
      <c r="O1838" s="1">
        <v>7.3</v>
      </c>
      <c r="P1838" s="1">
        <v>7.3</v>
      </c>
      <c r="Q1838" s="1">
        <v>8.4</v>
      </c>
      <c r="R1838" s="1">
        <v>8.1</v>
      </c>
      <c r="S1838" s="1">
        <v>7</v>
      </c>
      <c r="T1838" s="1">
        <v>7.6</v>
      </c>
      <c r="U1838" s="1">
        <v>8.4</v>
      </c>
      <c r="V1838" s="1">
        <v>8.5</v>
      </c>
      <c r="W1838" s="1">
        <v>8.1999999999999993</v>
      </c>
      <c r="X1838" s="1">
        <v>9.6999999999999993</v>
      </c>
      <c r="Y1838" s="1">
        <v>9.4</v>
      </c>
    </row>
    <row r="1839" spans="1:25" x14ac:dyDescent="0.25">
      <c r="A1839" s="1" t="s">
        <v>225</v>
      </c>
      <c r="B1839" s="1" t="s">
        <v>6</v>
      </c>
      <c r="C1839" s="1"/>
      <c r="D1839" s="1" t="s">
        <v>7</v>
      </c>
      <c r="E1839" s="1"/>
      <c r="F1839" s="1"/>
      <c r="G1839" s="1"/>
      <c r="H1839" s="1"/>
      <c r="I1839" s="1"/>
      <c r="J1839" s="1"/>
      <c r="K1839" s="1"/>
      <c r="L1839" s="1"/>
      <c r="M1839" s="1"/>
      <c r="N1839" s="1">
        <v>31.34753968824079</v>
      </c>
      <c r="O1839" s="1">
        <v>30.951634740289439</v>
      </c>
      <c r="P1839" s="1">
        <v>29.679674586776859</v>
      </c>
      <c r="Q1839" s="1">
        <v>29.056258322237014</v>
      </c>
      <c r="R1839" s="1">
        <v>30.723095212167408</v>
      </c>
      <c r="S1839" s="1">
        <v>31.357166513339465</v>
      </c>
      <c r="T1839" s="1">
        <v>28.361312694185528</v>
      </c>
      <c r="U1839" s="1">
        <v>29.485580341518226</v>
      </c>
      <c r="V1839" s="1">
        <v>29.77330584438867</v>
      </c>
      <c r="W1839" s="1">
        <v>30.852558596146764</v>
      </c>
      <c r="X1839" s="1">
        <v>30.485850290317511</v>
      </c>
      <c r="Y1839" s="1">
        <v>30.849963492229062</v>
      </c>
    </row>
    <row r="1840" spans="1:25" x14ac:dyDescent="0.25">
      <c r="A1840" s="1" t="s">
        <v>225</v>
      </c>
      <c r="B1840" s="1" t="s">
        <v>8</v>
      </c>
      <c r="C1840" s="1"/>
      <c r="D1840" s="1" t="s">
        <v>9</v>
      </c>
      <c r="E1840" s="1"/>
      <c r="F1840" s="1"/>
      <c r="G1840" s="1"/>
      <c r="H1840" s="1"/>
      <c r="I1840" s="1"/>
      <c r="J1840" s="1"/>
      <c r="K1840" s="1"/>
      <c r="L1840" s="1"/>
      <c r="M1840" s="1"/>
      <c r="N1840" s="1">
        <v>41.93924646217944</v>
      </c>
      <c r="O1840" s="1">
        <v>41.923669429350312</v>
      </c>
      <c r="P1840" s="1">
        <v>40.663706463990557</v>
      </c>
      <c r="Q1840" s="1">
        <v>42.127529960053266</v>
      </c>
      <c r="R1840" s="1">
        <v>40.872650549929219</v>
      </c>
      <c r="S1840" s="1">
        <v>43.105711131554742</v>
      </c>
      <c r="T1840" s="1">
        <v>45.881341544607196</v>
      </c>
      <c r="U1840" s="1">
        <v>45.523451286680057</v>
      </c>
      <c r="V1840" s="1">
        <v>48.390480458945859</v>
      </c>
      <c r="W1840" s="1">
        <v>46.732862927966622</v>
      </c>
      <c r="X1840" s="1">
        <v>48.155953688688953</v>
      </c>
      <c r="Y1840" s="1">
        <v>48.804485240429749</v>
      </c>
    </row>
    <row r="1841" spans="1:25" x14ac:dyDescent="0.25">
      <c r="A1841" s="1" t="s">
        <v>225</v>
      </c>
      <c r="B1841" s="1" t="s">
        <v>10</v>
      </c>
      <c r="C1841" s="1"/>
      <c r="D1841" s="1" t="s">
        <v>11</v>
      </c>
      <c r="E1841" s="1"/>
      <c r="F1841" s="1"/>
      <c r="G1841" s="1"/>
      <c r="H1841" s="1"/>
      <c r="I1841" s="1"/>
      <c r="J1841" s="1"/>
      <c r="K1841" s="1"/>
      <c r="L1841" s="1"/>
      <c r="M1841" s="1"/>
      <c r="N1841" s="1">
        <v>10.613213849579772</v>
      </c>
      <c r="O1841" s="1">
        <v>10.624695830360245</v>
      </c>
      <c r="P1841" s="1">
        <v>10.556618949232584</v>
      </c>
      <c r="Q1841" s="1">
        <v>10.716211717709719</v>
      </c>
      <c r="R1841" s="1">
        <v>11.604254237903373</v>
      </c>
      <c r="S1841" s="1">
        <v>11.837122355105794</v>
      </c>
      <c r="T1841" s="1">
        <v>11.257345761207278</v>
      </c>
      <c r="U1841" s="1">
        <v>12.490968371801719</v>
      </c>
      <c r="V1841" s="1">
        <v>13.036213696665472</v>
      </c>
      <c r="W1841" s="1">
        <v>13.814578475886611</v>
      </c>
      <c r="X1841" s="1">
        <v>13.658196020993531</v>
      </c>
      <c r="Y1841" s="1">
        <v>14.045551267341194</v>
      </c>
    </row>
    <row r="1842" spans="1:25" x14ac:dyDescent="0.25">
      <c r="A1842" s="1" t="s">
        <v>225</v>
      </c>
      <c r="B1842" s="1" t="s">
        <v>12</v>
      </c>
      <c r="C1842" s="1"/>
      <c r="D1842" s="1" t="s">
        <v>13</v>
      </c>
      <c r="E1842" s="1"/>
      <c r="F1842" s="1"/>
      <c r="G1842" s="1"/>
      <c r="H1842" s="1"/>
      <c r="I1842" s="1"/>
      <c r="J1842" s="1"/>
      <c r="K1842" s="1"/>
      <c r="L1842" s="1"/>
      <c r="M1842" s="1"/>
      <c r="N1842" s="1">
        <v>17.877762371089347</v>
      </c>
      <c r="O1842" s="1">
        <v>18.238159014069147</v>
      </c>
      <c r="P1842" s="1">
        <v>19.210039409083901</v>
      </c>
      <c r="Q1842" s="1">
        <v>18.697562932286807</v>
      </c>
      <c r="R1842" s="1">
        <v>17.879085365853658</v>
      </c>
      <c r="S1842" s="1">
        <v>17.080820945196361</v>
      </c>
      <c r="T1842" s="1">
        <v>17.012261279936489</v>
      </c>
      <c r="U1842" s="1">
        <v>16.987612513236851</v>
      </c>
      <c r="V1842" s="1">
        <v>16.053941999736757</v>
      </c>
      <c r="W1842" s="1">
        <v>16.182468543261123</v>
      </c>
      <c r="X1842" s="1">
        <v>15.25249012892389</v>
      </c>
      <c r="Y1842" s="1">
        <v>16.177352249978238</v>
      </c>
    </row>
    <row r="1843" spans="1:25" x14ac:dyDescent="0.25">
      <c r="A1843" s="1" t="s">
        <v>225</v>
      </c>
      <c r="B1843" s="1" t="s">
        <v>14</v>
      </c>
      <c r="C1843" s="1"/>
      <c r="D1843" s="1" t="s">
        <v>15</v>
      </c>
      <c r="E1843" s="1"/>
      <c r="F1843" s="1"/>
      <c r="G1843" s="1"/>
      <c r="H1843" s="1"/>
      <c r="I1843" s="1"/>
      <c r="J1843" s="1"/>
      <c r="K1843" s="1"/>
      <c r="L1843" s="1"/>
      <c r="M1843" s="1"/>
      <c r="N1843" s="1">
        <v>20.286679954935437</v>
      </c>
      <c r="O1843" s="1">
        <v>21.137231977314869</v>
      </c>
      <c r="P1843" s="1">
        <v>22.296999185398821</v>
      </c>
      <c r="Q1843" s="1">
        <v>21.749105613494933</v>
      </c>
      <c r="R1843" s="1">
        <v>22.961737804878052</v>
      </c>
      <c r="S1843" s="1">
        <v>22.891089416463281</v>
      </c>
      <c r="T1843" s="1">
        <v>23.664817183434039</v>
      </c>
      <c r="U1843" s="1">
        <v>23.277852541475468</v>
      </c>
      <c r="V1843" s="1">
        <v>22.965735094107838</v>
      </c>
      <c r="W1843" s="1">
        <v>23.622519133480349</v>
      </c>
      <c r="X1843" s="1">
        <v>22.860578957701623</v>
      </c>
      <c r="Y1843" s="1">
        <v>24.596831752110713</v>
      </c>
    </row>
    <row r="1844" spans="1:25" x14ac:dyDescent="0.25">
      <c r="A1844" s="1" t="s">
        <v>225</v>
      </c>
      <c r="B1844" s="1" t="s">
        <v>16</v>
      </c>
      <c r="C1844" s="1"/>
      <c r="D1844" s="1" t="s">
        <v>17</v>
      </c>
      <c r="E1844" s="1"/>
      <c r="F1844" s="1"/>
      <c r="G1844" s="1"/>
      <c r="H1844" s="1"/>
      <c r="I1844" s="1"/>
      <c r="J1844" s="1"/>
      <c r="K1844" s="1"/>
      <c r="L1844" s="1"/>
      <c r="M1844" s="1"/>
      <c r="N1844" s="1">
        <v>19.835557673975213</v>
      </c>
      <c r="O1844" s="1">
        <v>20.224609008615989</v>
      </c>
      <c r="P1844" s="1">
        <v>20.892961405517269</v>
      </c>
      <c r="Q1844" s="1">
        <v>19.85333145421825</v>
      </c>
      <c r="R1844" s="1">
        <v>19.359176829268293</v>
      </c>
      <c r="S1844" s="1">
        <v>19.328089638340359</v>
      </c>
      <c r="T1844" s="1">
        <v>19.922921536629467</v>
      </c>
      <c r="U1844" s="1">
        <v>19.63453494528768</v>
      </c>
      <c r="V1844" s="1">
        <v>19.480322906155397</v>
      </c>
      <c r="W1844" s="1">
        <v>20.495012323258528</v>
      </c>
      <c r="X1844" s="1">
        <v>19.286930913374491</v>
      </c>
      <c r="Y1844" s="1">
        <v>20.525815997911042</v>
      </c>
    </row>
    <row r="1845" spans="1:25" x14ac:dyDescent="0.25">
      <c r="A1845" s="1" t="s">
        <v>225</v>
      </c>
      <c r="B1845" s="1" t="s">
        <v>18</v>
      </c>
      <c r="C1845" s="1"/>
      <c r="D1845" s="1" t="s">
        <v>19</v>
      </c>
      <c r="E1845" s="1"/>
      <c r="F1845" s="1"/>
      <c r="G1845" s="1"/>
      <c r="H1845" s="1"/>
      <c r="I1845" s="1"/>
      <c r="J1845" s="1"/>
      <c r="K1845" s="1"/>
      <c r="L1845" s="1"/>
      <c r="M1845" s="1"/>
      <c r="N1845" s="1">
        <v>13.246892446633828</v>
      </c>
      <c r="O1845" s="1">
        <v>14.512922358785492</v>
      </c>
      <c r="P1845" s="1">
        <v>14.300940362394376</v>
      </c>
      <c r="Q1845" s="1">
        <v>13.92318535107364</v>
      </c>
      <c r="R1845" s="1">
        <v>14.326087539678991</v>
      </c>
      <c r="S1845" s="1">
        <v>15.859684874427924</v>
      </c>
      <c r="T1845" s="1">
        <v>15.5864210857734</v>
      </c>
      <c r="U1845" s="1">
        <v>15.632276657060519</v>
      </c>
      <c r="V1845" s="1">
        <v>14.469174578353623</v>
      </c>
      <c r="W1845" s="1">
        <v>15.994244732109156</v>
      </c>
      <c r="X1845" s="1">
        <v>17.412193363769415</v>
      </c>
      <c r="Y1845" s="1">
        <v>15.519292326325807</v>
      </c>
    </row>
    <row r="1846" spans="1:25" x14ac:dyDescent="0.25">
      <c r="A1846" s="1" t="s">
        <v>225</v>
      </c>
      <c r="B1846" s="1" t="s">
        <v>20</v>
      </c>
      <c r="C1846" s="1"/>
      <c r="D1846" s="1" t="s">
        <v>21</v>
      </c>
      <c r="E1846" s="1">
        <v>133.30000000000001</v>
      </c>
      <c r="F1846" s="1">
        <v>144.30000000000001</v>
      </c>
      <c r="G1846" s="1">
        <v>135.89999999999998</v>
      </c>
      <c r="H1846" s="1">
        <v>139.80000000000001</v>
      </c>
      <c r="I1846" s="1">
        <v>140.6</v>
      </c>
      <c r="J1846" s="1">
        <v>150.10000000000002</v>
      </c>
      <c r="K1846" s="1">
        <v>150.4</v>
      </c>
      <c r="L1846" s="1">
        <v>153.19999999999999</v>
      </c>
      <c r="M1846" s="1">
        <v>156.4</v>
      </c>
      <c r="N1846" s="1">
        <v>162.64689244663384</v>
      </c>
      <c r="O1846" s="1">
        <v>164.91292235878549</v>
      </c>
      <c r="P1846" s="1">
        <v>164.90094036239438</v>
      </c>
      <c r="Q1846" s="1">
        <v>164.52318535107364</v>
      </c>
      <c r="R1846" s="1">
        <v>165.82608753967898</v>
      </c>
      <c r="S1846" s="1">
        <v>168.45968487442795</v>
      </c>
      <c r="T1846" s="1">
        <v>169.28642108577338</v>
      </c>
      <c r="U1846" s="1">
        <v>171.4322766570605</v>
      </c>
      <c r="V1846" s="1">
        <v>172.66917457835362</v>
      </c>
      <c r="W1846" s="1">
        <v>175.89424473210914</v>
      </c>
      <c r="X1846" s="1">
        <v>176.81219336376944</v>
      </c>
      <c r="Y1846" s="1">
        <v>179.9192923263258</v>
      </c>
    </row>
    <row r="1847" spans="1:25" x14ac:dyDescent="0.25">
      <c r="A1847" s="1" t="s">
        <v>226</v>
      </c>
      <c r="B1847" s="1" t="s">
        <v>4</v>
      </c>
      <c r="C1847" s="1"/>
      <c r="D1847" s="1" t="s">
        <v>5</v>
      </c>
      <c r="E1847" s="1"/>
      <c r="F1847" s="1"/>
      <c r="G1847" s="1"/>
      <c r="H1847" s="1"/>
      <c r="I1847" s="1"/>
      <c r="J1847" s="1"/>
      <c r="K1847" s="1"/>
      <c r="L1847" s="1"/>
      <c r="M1847" s="1"/>
      <c r="N1847" s="1">
        <v>52.4</v>
      </c>
      <c r="O1847" s="1">
        <v>51.4</v>
      </c>
      <c r="P1847" s="1">
        <v>59.4</v>
      </c>
      <c r="Q1847" s="1">
        <v>63.3</v>
      </c>
      <c r="R1847" s="1">
        <v>70.599999999999994</v>
      </c>
      <c r="S1847" s="1">
        <v>59.4</v>
      </c>
      <c r="T1847" s="1">
        <v>55.9</v>
      </c>
      <c r="U1847" s="1">
        <v>57.1</v>
      </c>
      <c r="V1847" s="1">
        <v>68</v>
      </c>
      <c r="W1847" s="1">
        <v>61.4</v>
      </c>
      <c r="X1847" s="1">
        <v>56.7</v>
      </c>
      <c r="Y1847" s="1">
        <v>57.7</v>
      </c>
    </row>
    <row r="1848" spans="1:25" x14ac:dyDescent="0.25">
      <c r="A1848" s="1" t="s">
        <v>226</v>
      </c>
      <c r="B1848" s="1" t="s">
        <v>6</v>
      </c>
      <c r="C1848" s="1"/>
      <c r="D1848" s="1" t="s">
        <v>7</v>
      </c>
      <c r="E1848" s="1"/>
      <c r="F1848" s="1"/>
      <c r="G1848" s="1"/>
      <c r="H1848" s="1"/>
      <c r="I1848" s="1"/>
      <c r="J1848" s="1"/>
      <c r="K1848" s="1"/>
      <c r="L1848" s="1"/>
      <c r="M1848" s="1"/>
      <c r="N1848" s="1">
        <v>294.41270382874796</v>
      </c>
      <c r="O1848" s="1">
        <v>296.17408932067258</v>
      </c>
      <c r="P1848" s="1">
        <v>295.4287448347107</v>
      </c>
      <c r="Q1848" s="1">
        <v>292.08877052818463</v>
      </c>
      <c r="R1848" s="1">
        <v>309.29488366183887</v>
      </c>
      <c r="S1848" s="1">
        <v>297.36260349586013</v>
      </c>
      <c r="T1848" s="1">
        <v>296.43081631898212</v>
      </c>
      <c r="U1848" s="1">
        <v>280.54075377162116</v>
      </c>
      <c r="V1848" s="1">
        <v>272.56618859806383</v>
      </c>
      <c r="W1848" s="1">
        <v>278.39831355293376</v>
      </c>
      <c r="X1848" s="1">
        <v>291.89645341842339</v>
      </c>
      <c r="Y1848" s="1">
        <v>292.85350648447553</v>
      </c>
    </row>
    <row r="1849" spans="1:25" x14ac:dyDescent="0.25">
      <c r="A1849" s="1" t="s">
        <v>226</v>
      </c>
      <c r="B1849" s="1" t="s">
        <v>8</v>
      </c>
      <c r="C1849" s="1"/>
      <c r="D1849" s="1" t="s">
        <v>9</v>
      </c>
      <c r="E1849" s="1"/>
      <c r="F1849" s="1"/>
      <c r="G1849" s="1"/>
      <c r="H1849" s="1"/>
      <c r="I1849" s="1"/>
      <c r="J1849" s="1"/>
      <c r="K1849" s="1"/>
      <c r="L1849" s="1"/>
      <c r="M1849" s="1"/>
      <c r="N1849" s="1">
        <v>375.50913907046902</v>
      </c>
      <c r="O1849" s="1">
        <v>373.35891834531714</v>
      </c>
      <c r="P1849" s="1">
        <v>377.89164329988199</v>
      </c>
      <c r="Q1849" s="1">
        <v>367.78624056813146</v>
      </c>
      <c r="R1849" s="1">
        <v>356.38301753239682</v>
      </c>
      <c r="S1849" s="1">
        <v>351.784986200552</v>
      </c>
      <c r="T1849" s="1">
        <v>367.00805037727474</v>
      </c>
      <c r="U1849" s="1">
        <v>373.31384309318997</v>
      </c>
      <c r="V1849" s="1">
        <v>396.7909645034062</v>
      </c>
      <c r="W1849" s="1">
        <v>402.94572515470787</v>
      </c>
      <c r="X1849" s="1">
        <v>404.02881205210025</v>
      </c>
      <c r="Y1849" s="1">
        <v>418.31444143110457</v>
      </c>
    </row>
    <row r="1850" spans="1:25" x14ac:dyDescent="0.25">
      <c r="A1850" s="1" t="s">
        <v>226</v>
      </c>
      <c r="B1850" s="1" t="s">
        <v>10</v>
      </c>
      <c r="C1850" s="1"/>
      <c r="D1850" s="1" t="s">
        <v>11</v>
      </c>
      <c r="E1850" s="1"/>
      <c r="F1850" s="1"/>
      <c r="G1850" s="1"/>
      <c r="H1850" s="1"/>
      <c r="I1850" s="1"/>
      <c r="J1850" s="1"/>
      <c r="K1850" s="1"/>
      <c r="L1850" s="1"/>
      <c r="M1850" s="1"/>
      <c r="N1850" s="1">
        <v>99.678157100783011</v>
      </c>
      <c r="O1850" s="1">
        <v>101.66699233401026</v>
      </c>
      <c r="P1850" s="1">
        <v>105.0796118654073</v>
      </c>
      <c r="Q1850" s="1">
        <v>107.72498890368396</v>
      </c>
      <c r="R1850" s="1">
        <v>116.82209880576428</v>
      </c>
      <c r="S1850" s="1">
        <v>112.25241030358785</v>
      </c>
      <c r="T1850" s="1">
        <v>117.66113330374316</v>
      </c>
      <c r="U1850" s="1">
        <v>118.84540313518887</v>
      </c>
      <c r="V1850" s="1">
        <v>119.34284689852994</v>
      </c>
      <c r="W1850" s="1">
        <v>124.65596129235838</v>
      </c>
      <c r="X1850" s="1">
        <v>130.7747345294764</v>
      </c>
      <c r="Y1850" s="1">
        <v>133.33205208441993</v>
      </c>
    </row>
    <row r="1851" spans="1:25" x14ac:dyDescent="0.25">
      <c r="A1851" s="1" t="s">
        <v>226</v>
      </c>
      <c r="B1851" s="1" t="s">
        <v>12</v>
      </c>
      <c r="C1851" s="1"/>
      <c r="D1851" s="1" t="s">
        <v>13</v>
      </c>
      <c r="E1851" s="1"/>
      <c r="F1851" s="1"/>
      <c r="G1851" s="1"/>
      <c r="H1851" s="1"/>
      <c r="I1851" s="1"/>
      <c r="J1851" s="1"/>
      <c r="K1851" s="1"/>
      <c r="L1851" s="1"/>
      <c r="M1851" s="1"/>
      <c r="N1851" s="1">
        <v>105.32467934829707</v>
      </c>
      <c r="O1851" s="1">
        <v>102.54374304722435</v>
      </c>
      <c r="P1851" s="1">
        <v>111.38128618920763</v>
      </c>
      <c r="Q1851" s="1">
        <v>108.80555278506534</v>
      </c>
      <c r="R1851" s="1">
        <v>99.433850174216033</v>
      </c>
      <c r="S1851" s="1">
        <v>98.769199023740839</v>
      </c>
      <c r="T1851" s="1">
        <v>97.245005072112193</v>
      </c>
      <c r="U1851" s="1">
        <v>96.423843981644893</v>
      </c>
      <c r="V1851" s="1">
        <v>93.057978326679233</v>
      </c>
      <c r="W1851" s="1">
        <v>94.089112292990876</v>
      </c>
      <c r="X1851" s="1">
        <v>94.863048362819328</v>
      </c>
      <c r="Y1851" s="1">
        <v>96.58908521194185</v>
      </c>
    </row>
    <row r="1852" spans="1:25" x14ac:dyDescent="0.25">
      <c r="A1852" s="1" t="s">
        <v>226</v>
      </c>
      <c r="B1852" s="1" t="s">
        <v>14</v>
      </c>
      <c r="C1852" s="1"/>
      <c r="D1852" s="1" t="s">
        <v>15</v>
      </c>
      <c r="E1852" s="1"/>
      <c r="F1852" s="1"/>
      <c r="G1852" s="1"/>
      <c r="H1852" s="1"/>
      <c r="I1852" s="1"/>
      <c r="J1852" s="1"/>
      <c r="K1852" s="1"/>
      <c r="L1852" s="1"/>
      <c r="M1852" s="1"/>
      <c r="N1852" s="1">
        <v>119.51652656209376</v>
      </c>
      <c r="O1852" s="1">
        <v>118.84373214090961</v>
      </c>
      <c r="P1852" s="1">
        <v>129.27971643072587</v>
      </c>
      <c r="Q1852" s="1">
        <v>126.5632033130244</v>
      </c>
      <c r="R1852" s="1">
        <v>127.70082752613241</v>
      </c>
      <c r="S1852" s="1">
        <v>132.36685600177501</v>
      </c>
      <c r="T1852" s="1">
        <v>135.27215630926651</v>
      </c>
      <c r="U1852" s="1">
        <v>132.12804447582067</v>
      </c>
      <c r="V1852" s="1">
        <v>133.12274821217039</v>
      </c>
      <c r="W1852" s="1">
        <v>137.3475158905176</v>
      </c>
      <c r="X1852" s="1">
        <v>142.18164961497351</v>
      </c>
      <c r="Y1852" s="1">
        <v>146.85873444163983</v>
      </c>
    </row>
    <row r="1853" spans="1:25" x14ac:dyDescent="0.25">
      <c r="A1853" s="1" t="s">
        <v>226</v>
      </c>
      <c r="B1853" s="1" t="s">
        <v>16</v>
      </c>
      <c r="C1853" s="1"/>
      <c r="D1853" s="1" t="s">
        <v>17</v>
      </c>
      <c r="E1853" s="1"/>
      <c r="F1853" s="1"/>
      <c r="G1853" s="1"/>
      <c r="H1853" s="1"/>
      <c r="I1853" s="1"/>
      <c r="J1853" s="1"/>
      <c r="K1853" s="1"/>
      <c r="L1853" s="1"/>
      <c r="M1853" s="1"/>
      <c r="N1853" s="1">
        <v>116.85879408960913</v>
      </c>
      <c r="O1853" s="1">
        <v>113.71252481186607</v>
      </c>
      <c r="P1853" s="1">
        <v>121.13899738006648</v>
      </c>
      <c r="Q1853" s="1">
        <v>115.53124390191017</v>
      </c>
      <c r="R1853" s="1">
        <v>107.66532229965156</v>
      </c>
      <c r="S1853" s="1">
        <v>111.76394497448413</v>
      </c>
      <c r="T1853" s="1">
        <v>113.88283861862124</v>
      </c>
      <c r="U1853" s="1">
        <v>111.44811154253441</v>
      </c>
      <c r="V1853" s="1">
        <v>112.91927346115035</v>
      </c>
      <c r="W1853" s="1">
        <v>119.16337181649156</v>
      </c>
      <c r="X1853" s="1">
        <v>119.95530202220721</v>
      </c>
      <c r="Y1853" s="1">
        <v>122.55218034641831</v>
      </c>
    </row>
    <row r="1854" spans="1:25" x14ac:dyDescent="0.25">
      <c r="A1854" s="1" t="s">
        <v>226</v>
      </c>
      <c r="B1854" s="1" t="s">
        <v>18</v>
      </c>
      <c r="C1854" s="1"/>
      <c r="D1854" s="1" t="s">
        <v>19</v>
      </c>
      <c r="E1854" s="1"/>
      <c r="F1854" s="1"/>
      <c r="G1854" s="1"/>
      <c r="H1854" s="1"/>
      <c r="I1854" s="1"/>
      <c r="J1854" s="1"/>
      <c r="K1854" s="1"/>
      <c r="L1854" s="1"/>
      <c r="M1854" s="1"/>
      <c r="N1854" s="1">
        <v>164.20690681444995</v>
      </c>
      <c r="O1854" s="1">
        <v>164.02495182219175</v>
      </c>
      <c r="P1854" s="1">
        <v>162.33566501807536</v>
      </c>
      <c r="Q1854" s="1">
        <v>170.09484477231808</v>
      </c>
      <c r="R1854" s="1">
        <v>186.60747082755847</v>
      </c>
      <c r="S1854" s="1">
        <v>191.80062842960905</v>
      </c>
      <c r="T1854" s="1">
        <v>177.70563801556244</v>
      </c>
      <c r="U1854" s="1">
        <v>176.69178674351585</v>
      </c>
      <c r="V1854" s="1">
        <v>192.48062325477494</v>
      </c>
      <c r="W1854" s="1">
        <v>189.7747385483047</v>
      </c>
      <c r="X1854" s="1">
        <v>174.66081827912365</v>
      </c>
      <c r="Y1854" s="1">
        <v>183.16584479626266</v>
      </c>
    </row>
    <row r="1855" spans="1:25" x14ac:dyDescent="0.25">
      <c r="A1855" s="1" t="s">
        <v>226</v>
      </c>
      <c r="B1855" s="1" t="s">
        <v>20</v>
      </c>
      <c r="C1855" s="1"/>
      <c r="D1855" s="1" t="s">
        <v>21</v>
      </c>
      <c r="E1855" s="1">
        <v>1048.3999999999999</v>
      </c>
      <c r="F1855" s="1">
        <v>1099.5</v>
      </c>
      <c r="G1855" s="1">
        <v>1153.5</v>
      </c>
      <c r="H1855" s="1">
        <v>1168.8000000000002</v>
      </c>
      <c r="I1855" s="1">
        <v>1134.6000000000001</v>
      </c>
      <c r="J1855" s="1">
        <v>1185.7</v>
      </c>
      <c r="K1855" s="1">
        <v>1222.3000000000002</v>
      </c>
      <c r="L1855" s="1">
        <v>1249.0999999999999</v>
      </c>
      <c r="M1855" s="1">
        <v>1258.8</v>
      </c>
      <c r="N1855" s="1">
        <v>1327.9069068144497</v>
      </c>
      <c r="O1855" s="1">
        <v>1321.7249518221918</v>
      </c>
      <c r="P1855" s="1">
        <v>1361.9356650180753</v>
      </c>
      <c r="Q1855" s="1">
        <v>1351.894844772318</v>
      </c>
      <c r="R1855" s="1">
        <v>1374.5074708275583</v>
      </c>
      <c r="S1855" s="1">
        <v>1355.5006284296089</v>
      </c>
      <c r="T1855" s="1">
        <v>1361.1056380155624</v>
      </c>
      <c r="U1855" s="1">
        <v>1346.4917867435158</v>
      </c>
      <c r="V1855" s="1">
        <v>1388.2806232547748</v>
      </c>
      <c r="W1855" s="1">
        <v>1407.7747385483046</v>
      </c>
      <c r="X1855" s="1">
        <v>1415.0608182791239</v>
      </c>
      <c r="Y1855" s="1">
        <v>1451.3658447962628</v>
      </c>
    </row>
    <row r="1856" spans="1:25" x14ac:dyDescent="0.25">
      <c r="A1856" s="1" t="s">
        <v>227</v>
      </c>
      <c r="B1856" s="1" t="s">
        <v>4</v>
      </c>
      <c r="C1856" s="1"/>
      <c r="D1856" s="1" t="s">
        <v>5</v>
      </c>
      <c r="E1856" s="1"/>
      <c r="F1856" s="1"/>
      <c r="G1856" s="1"/>
      <c r="H1856" s="1"/>
      <c r="I1856" s="1"/>
      <c r="J1856" s="1"/>
      <c r="K1856" s="1"/>
      <c r="L1856" s="1"/>
      <c r="M1856" s="1"/>
      <c r="N1856" s="1">
        <v>11.3</v>
      </c>
      <c r="O1856" s="1">
        <v>10.1</v>
      </c>
      <c r="P1856" s="1">
        <v>11.3</v>
      </c>
      <c r="Q1856" s="1">
        <v>9.6</v>
      </c>
      <c r="R1856" s="1">
        <v>9.5</v>
      </c>
      <c r="S1856" s="1">
        <v>11.6</v>
      </c>
      <c r="T1856" s="1">
        <v>12.8</v>
      </c>
      <c r="U1856" s="1">
        <v>12.2</v>
      </c>
      <c r="V1856" s="1">
        <v>14.2</v>
      </c>
      <c r="W1856" s="1">
        <v>15.8</v>
      </c>
      <c r="X1856" s="1">
        <v>17.600000000000001</v>
      </c>
      <c r="Y1856" s="1">
        <v>15.9</v>
      </c>
    </row>
    <row r="1857" spans="1:25" x14ac:dyDescent="0.25">
      <c r="A1857" s="1" t="s">
        <v>227</v>
      </c>
      <c r="B1857" s="1" t="s">
        <v>6</v>
      </c>
      <c r="C1857" s="1"/>
      <c r="D1857" s="1" t="s">
        <v>7</v>
      </c>
      <c r="E1857" s="1"/>
      <c r="F1857" s="1"/>
      <c r="G1857" s="1"/>
      <c r="H1857" s="1"/>
      <c r="I1857" s="1"/>
      <c r="J1857" s="1"/>
      <c r="K1857" s="1"/>
      <c r="L1857" s="1"/>
      <c r="M1857" s="1"/>
      <c r="N1857" s="1">
        <v>69.593958767329937</v>
      </c>
      <c r="O1857" s="1">
        <v>68.754699306584698</v>
      </c>
      <c r="P1857" s="1">
        <v>68.875878099173548</v>
      </c>
      <c r="Q1857" s="1">
        <v>69.265423879272078</v>
      </c>
      <c r="R1857" s="1">
        <v>64.276725107989392</v>
      </c>
      <c r="S1857" s="1">
        <v>63.775289788408465</v>
      </c>
      <c r="T1857" s="1">
        <v>63.392463752034324</v>
      </c>
      <c r="U1857" s="1">
        <v>60.967283143293976</v>
      </c>
      <c r="V1857" s="1">
        <v>62.748646468268198</v>
      </c>
      <c r="W1857" s="1">
        <v>62.20723839910243</v>
      </c>
      <c r="X1857" s="1">
        <v>61.52801171731965</v>
      </c>
      <c r="Y1857" s="1">
        <v>62.252793713709536</v>
      </c>
    </row>
    <row r="1858" spans="1:25" x14ac:dyDescent="0.25">
      <c r="A1858" s="1" t="s">
        <v>227</v>
      </c>
      <c r="B1858" s="1" t="s">
        <v>8</v>
      </c>
      <c r="C1858" s="1"/>
      <c r="D1858" s="1" t="s">
        <v>9</v>
      </c>
      <c r="E1858" s="1"/>
      <c r="F1858" s="1"/>
      <c r="G1858" s="1"/>
      <c r="H1858" s="1"/>
      <c r="I1858" s="1"/>
      <c r="J1858" s="1"/>
      <c r="K1858" s="1"/>
      <c r="L1858" s="1"/>
      <c r="M1858" s="1"/>
      <c r="N1858" s="1">
        <v>99.743886933409954</v>
      </c>
      <c r="O1858" s="1">
        <v>93.244034615877212</v>
      </c>
      <c r="P1858" s="1">
        <v>90.325996162927979</v>
      </c>
      <c r="Q1858" s="1">
        <v>87.688859298712828</v>
      </c>
      <c r="R1858" s="1">
        <v>92.645660459544814</v>
      </c>
      <c r="S1858" s="1">
        <v>89.349961361545539</v>
      </c>
      <c r="T1858" s="1">
        <v>89.64541167332446</v>
      </c>
      <c r="U1858" s="1">
        <v>92.605163298763983</v>
      </c>
      <c r="V1858" s="1">
        <v>97.676918250268912</v>
      </c>
      <c r="W1858" s="1">
        <v>99.838774258015889</v>
      </c>
      <c r="X1858" s="1">
        <v>99.506359087025515</v>
      </c>
      <c r="Y1858" s="1">
        <v>97.204391363304467</v>
      </c>
    </row>
    <row r="1859" spans="1:25" x14ac:dyDescent="0.25">
      <c r="A1859" s="1" t="s">
        <v>227</v>
      </c>
      <c r="B1859" s="1" t="s">
        <v>10</v>
      </c>
      <c r="C1859" s="1"/>
      <c r="D1859" s="1" t="s">
        <v>11</v>
      </c>
      <c r="E1859" s="1"/>
      <c r="F1859" s="1"/>
      <c r="G1859" s="1"/>
      <c r="H1859" s="1"/>
      <c r="I1859" s="1"/>
      <c r="J1859" s="1"/>
      <c r="K1859" s="1"/>
      <c r="L1859" s="1"/>
      <c r="M1859" s="1"/>
      <c r="N1859" s="1">
        <v>23.562154299260115</v>
      </c>
      <c r="O1859" s="1">
        <v>23.601266077538099</v>
      </c>
      <c r="P1859" s="1">
        <v>24.498125737898462</v>
      </c>
      <c r="Q1859" s="1">
        <v>25.545716822015088</v>
      </c>
      <c r="R1859" s="1">
        <v>24.277614432465789</v>
      </c>
      <c r="S1859" s="1">
        <v>24.074748850045996</v>
      </c>
      <c r="T1859" s="1">
        <v>25.162124574641219</v>
      </c>
      <c r="U1859" s="1">
        <v>25.827553557942046</v>
      </c>
      <c r="V1859" s="1">
        <v>27.474435281462892</v>
      </c>
      <c r="W1859" s="1">
        <v>27.853987342881684</v>
      </c>
      <c r="X1859" s="1">
        <v>27.565629195654825</v>
      </c>
      <c r="Y1859" s="1">
        <v>28.342814922985994</v>
      </c>
    </row>
    <row r="1860" spans="1:25" x14ac:dyDescent="0.25">
      <c r="A1860" s="1" t="s">
        <v>227</v>
      </c>
      <c r="B1860" s="1" t="s">
        <v>12</v>
      </c>
      <c r="C1860" s="1"/>
      <c r="D1860" s="1" t="s">
        <v>13</v>
      </c>
      <c r="E1860" s="1"/>
      <c r="F1860" s="1"/>
      <c r="G1860" s="1"/>
      <c r="H1860" s="1"/>
      <c r="I1860" s="1"/>
      <c r="J1860" s="1"/>
      <c r="K1860" s="1"/>
      <c r="L1860" s="1"/>
      <c r="M1860" s="1"/>
      <c r="N1860" s="1">
        <v>32.858094288933181</v>
      </c>
      <c r="O1860" s="1">
        <v>32.039182026393284</v>
      </c>
      <c r="P1860" s="1">
        <v>31.062387441932145</v>
      </c>
      <c r="Q1860" s="1">
        <v>33.581195117191733</v>
      </c>
      <c r="R1860" s="1">
        <v>34.302896341463416</v>
      </c>
      <c r="S1860" s="1">
        <v>31.194821388950519</v>
      </c>
      <c r="T1860" s="1">
        <v>30.711904026816036</v>
      </c>
      <c r="U1860" s="1">
        <v>31.451189110483586</v>
      </c>
      <c r="V1860" s="1">
        <v>29.198964594393011</v>
      </c>
      <c r="W1860" s="1">
        <v>28.822506161629267</v>
      </c>
      <c r="X1860" s="1">
        <v>29.096649287755508</v>
      </c>
      <c r="Y1860" s="1">
        <v>27.894716685525285</v>
      </c>
    </row>
    <row r="1861" spans="1:25" x14ac:dyDescent="0.25">
      <c r="A1861" s="1" t="s">
        <v>227</v>
      </c>
      <c r="B1861" s="1" t="s">
        <v>14</v>
      </c>
      <c r="C1861" s="1"/>
      <c r="D1861" s="1" t="s">
        <v>15</v>
      </c>
      <c r="E1861" s="1"/>
      <c r="F1861" s="1"/>
      <c r="G1861" s="1"/>
      <c r="H1861" s="1"/>
      <c r="I1861" s="1"/>
      <c r="J1861" s="1"/>
      <c r="K1861" s="1"/>
      <c r="L1861" s="1"/>
      <c r="M1861" s="1"/>
      <c r="N1861" s="1">
        <v>37.285518675795124</v>
      </c>
      <c r="O1861" s="1">
        <v>37.132016577598435</v>
      </c>
      <c r="P1861" s="1">
        <v>36.053961823825979</v>
      </c>
      <c r="Q1861" s="1">
        <v>39.061826499859059</v>
      </c>
      <c r="R1861" s="1">
        <v>44.054496951219512</v>
      </c>
      <c r="S1861" s="1">
        <v>41.806154870201908</v>
      </c>
      <c r="T1861" s="1">
        <v>42.721633661182899</v>
      </c>
      <c r="U1861" s="1">
        <v>43.097059212848571</v>
      </c>
      <c r="V1861" s="1">
        <v>41.770157504496993</v>
      </c>
      <c r="W1861" s="1">
        <v>42.073939551173957</v>
      </c>
      <c r="X1861" s="1">
        <v>43.610337907113724</v>
      </c>
      <c r="Y1861" s="1">
        <v>42.412481504047349</v>
      </c>
    </row>
    <row r="1862" spans="1:25" x14ac:dyDescent="0.25">
      <c r="A1862" s="1" t="s">
        <v>227</v>
      </c>
      <c r="B1862" s="1" t="s">
        <v>16</v>
      </c>
      <c r="C1862" s="1"/>
      <c r="D1862" s="1" t="s">
        <v>17</v>
      </c>
      <c r="E1862" s="1"/>
      <c r="F1862" s="1"/>
      <c r="G1862" s="1"/>
      <c r="H1862" s="1"/>
      <c r="I1862" s="1"/>
      <c r="J1862" s="1"/>
      <c r="K1862" s="1"/>
      <c r="L1862" s="1"/>
      <c r="M1862" s="1"/>
      <c r="N1862" s="1">
        <v>36.456387035271682</v>
      </c>
      <c r="O1862" s="1">
        <v>35.528801396008291</v>
      </c>
      <c r="P1862" s="1">
        <v>33.783650734241867</v>
      </c>
      <c r="Q1862" s="1">
        <v>35.656978382949198</v>
      </c>
      <c r="R1862" s="1">
        <v>37.142606707317071</v>
      </c>
      <c r="S1862" s="1">
        <v>35.299023740847566</v>
      </c>
      <c r="T1862" s="1">
        <v>35.966462312001056</v>
      </c>
      <c r="U1862" s="1">
        <v>36.351751676667838</v>
      </c>
      <c r="V1862" s="1">
        <v>35.430877901109987</v>
      </c>
      <c r="W1862" s="1">
        <v>36.503554287196785</v>
      </c>
      <c r="X1862" s="1">
        <v>36.793012805130779</v>
      </c>
      <c r="Y1862" s="1">
        <v>35.392801810427365</v>
      </c>
    </row>
    <row r="1863" spans="1:25" x14ac:dyDescent="0.25">
      <c r="A1863" s="1" t="s">
        <v>227</v>
      </c>
      <c r="B1863" s="1" t="s">
        <v>18</v>
      </c>
      <c r="C1863" s="1"/>
      <c r="D1863" s="1" t="s">
        <v>19</v>
      </c>
      <c r="E1863" s="1"/>
      <c r="F1863" s="1"/>
      <c r="G1863" s="1"/>
      <c r="H1863" s="1"/>
      <c r="I1863" s="1"/>
      <c r="J1863" s="1"/>
      <c r="K1863" s="1"/>
      <c r="L1863" s="1"/>
      <c r="M1863" s="1"/>
      <c r="N1863" s="1">
        <v>38.052524630541875</v>
      </c>
      <c r="O1863" s="1">
        <v>39.069256134640909</v>
      </c>
      <c r="P1863" s="1">
        <v>41.678134356494937</v>
      </c>
      <c r="Q1863" s="1">
        <v>39.597966890616078</v>
      </c>
      <c r="R1863" s="1">
        <v>35.169790316090669</v>
      </c>
      <c r="S1863" s="1">
        <v>40.008823060634342</v>
      </c>
      <c r="T1863" s="1">
        <v>40.502320874375933</v>
      </c>
      <c r="U1863" s="1">
        <v>40.868227665706051</v>
      </c>
      <c r="V1863" s="1">
        <v>41.936329721880931</v>
      </c>
      <c r="W1863" s="1">
        <v>44.795916690720965</v>
      </c>
      <c r="X1863" s="1">
        <v>47.74646890495643</v>
      </c>
      <c r="Y1863" s="1">
        <v>45.339679037979067</v>
      </c>
    </row>
    <row r="1864" spans="1:25" x14ac:dyDescent="0.25">
      <c r="A1864" s="1" t="s">
        <v>227</v>
      </c>
      <c r="B1864" s="1" t="s">
        <v>20</v>
      </c>
      <c r="C1864" s="1"/>
      <c r="D1864" s="1" t="s">
        <v>21</v>
      </c>
      <c r="E1864" s="1">
        <v>309.20000000000005</v>
      </c>
      <c r="F1864" s="1">
        <v>313.60000000000002</v>
      </c>
      <c r="G1864" s="1">
        <v>337.3</v>
      </c>
      <c r="H1864" s="1">
        <v>321.90000000000003</v>
      </c>
      <c r="I1864" s="1">
        <v>329.5</v>
      </c>
      <c r="J1864" s="1">
        <v>322.2</v>
      </c>
      <c r="K1864" s="1">
        <v>322.09999999999997</v>
      </c>
      <c r="L1864" s="1">
        <v>333.70000000000005</v>
      </c>
      <c r="M1864" s="1">
        <v>335.59999999999997</v>
      </c>
      <c r="N1864" s="1">
        <v>348.85252463054189</v>
      </c>
      <c r="O1864" s="1">
        <v>339.46925613464094</v>
      </c>
      <c r="P1864" s="1">
        <v>337.5781343564949</v>
      </c>
      <c r="Q1864" s="1">
        <v>339.99796689061606</v>
      </c>
      <c r="R1864" s="1">
        <v>341.3697903160907</v>
      </c>
      <c r="S1864" s="1">
        <v>337.10882306063434</v>
      </c>
      <c r="T1864" s="1">
        <v>340.9023208743759</v>
      </c>
      <c r="U1864" s="1">
        <v>343.36822766570612</v>
      </c>
      <c r="V1864" s="1">
        <v>350.4363297218809</v>
      </c>
      <c r="W1864" s="1">
        <v>357.89591669072092</v>
      </c>
      <c r="X1864" s="1">
        <v>363.44646890495642</v>
      </c>
      <c r="Y1864" s="1">
        <v>354.73967903797904</v>
      </c>
    </row>
    <row r="1865" spans="1:25" x14ac:dyDescent="0.25">
      <c r="A1865" s="1" t="s">
        <v>228</v>
      </c>
      <c r="B1865" s="1" t="s">
        <v>4</v>
      </c>
      <c r="C1865" s="1"/>
      <c r="D1865" s="1" t="s">
        <v>5</v>
      </c>
      <c r="E1865" s="1"/>
      <c r="F1865" s="1"/>
      <c r="G1865" s="1"/>
      <c r="H1865" s="1"/>
      <c r="I1865" s="1"/>
      <c r="J1865" s="1"/>
      <c r="K1865" s="1"/>
      <c r="L1865" s="1"/>
      <c r="M1865" s="1"/>
      <c r="N1865" s="1">
        <v>62.9</v>
      </c>
      <c r="O1865" s="1">
        <v>63.7</v>
      </c>
      <c r="P1865" s="1">
        <v>65.5</v>
      </c>
      <c r="Q1865" s="1">
        <v>63.9</v>
      </c>
      <c r="R1865" s="1">
        <v>62.1</v>
      </c>
      <c r="S1865" s="1">
        <v>53.9</v>
      </c>
      <c r="T1865" s="1">
        <v>55</v>
      </c>
      <c r="U1865" s="1">
        <v>57.6</v>
      </c>
      <c r="V1865" s="1">
        <v>64.2</v>
      </c>
      <c r="W1865" s="1">
        <v>67.3</v>
      </c>
      <c r="X1865" s="1">
        <v>60.6</v>
      </c>
      <c r="Y1865" s="1">
        <v>66</v>
      </c>
    </row>
    <row r="1866" spans="1:25" x14ac:dyDescent="0.25">
      <c r="A1866" s="1" t="s">
        <v>228</v>
      </c>
      <c r="B1866" s="1" t="s">
        <v>6</v>
      </c>
      <c r="C1866" s="1"/>
      <c r="D1866" s="1" t="s">
        <v>7</v>
      </c>
      <c r="E1866" s="1"/>
      <c r="F1866" s="1"/>
      <c r="G1866" s="1"/>
      <c r="H1866" s="1"/>
      <c r="I1866" s="1"/>
      <c r="J1866" s="1"/>
      <c r="K1866" s="1"/>
      <c r="L1866" s="1"/>
      <c r="M1866" s="1"/>
      <c r="N1866" s="1">
        <v>288.66363766970767</v>
      </c>
      <c r="O1866" s="1">
        <v>269.12897158643904</v>
      </c>
      <c r="P1866" s="1">
        <v>270.09098657024794</v>
      </c>
      <c r="Q1866" s="1">
        <v>261.38892587660894</v>
      </c>
      <c r="R1866" s="1">
        <v>263.23972557987582</v>
      </c>
      <c r="S1866" s="1">
        <v>265.1213063477461</v>
      </c>
      <c r="T1866" s="1">
        <v>262.26964417813286</v>
      </c>
      <c r="U1866" s="1">
        <v>247.00589643929484</v>
      </c>
      <c r="V1866" s="1">
        <v>252.8483954822517</v>
      </c>
      <c r="W1866" s="1">
        <v>273.32131023964376</v>
      </c>
      <c r="X1866" s="1">
        <v>273.53818590783067</v>
      </c>
      <c r="Y1866" s="1">
        <v>256.08786898925632</v>
      </c>
    </row>
    <row r="1867" spans="1:25" x14ac:dyDescent="0.25">
      <c r="A1867" s="1" t="s">
        <v>228</v>
      </c>
      <c r="B1867" s="1" t="s">
        <v>8</v>
      </c>
      <c r="C1867" s="1"/>
      <c r="D1867" s="1" t="s">
        <v>9</v>
      </c>
      <c r="E1867" s="1"/>
      <c r="F1867" s="1"/>
      <c r="G1867" s="1"/>
      <c r="H1867" s="1"/>
      <c r="I1867" s="1"/>
      <c r="J1867" s="1"/>
      <c r="K1867" s="1"/>
      <c r="L1867" s="1"/>
      <c r="M1867" s="1"/>
      <c r="N1867" s="1">
        <v>368.70464406292649</v>
      </c>
      <c r="O1867" s="1">
        <v>371.48775088277807</v>
      </c>
      <c r="P1867" s="1">
        <v>372.24166543683594</v>
      </c>
      <c r="Q1867" s="1">
        <v>381.00846648912568</v>
      </c>
      <c r="R1867" s="1">
        <v>377.23342045083308</v>
      </c>
      <c r="S1867" s="1">
        <v>358.29715915363386</v>
      </c>
      <c r="T1867" s="1">
        <v>359.72868397691963</v>
      </c>
      <c r="U1867" s="1">
        <v>369.75506290640493</v>
      </c>
      <c r="V1867" s="1">
        <v>394.34217461455722</v>
      </c>
      <c r="W1867" s="1">
        <v>384.99601353365</v>
      </c>
      <c r="X1867" s="1">
        <v>396.2119056337292</v>
      </c>
      <c r="Y1867" s="1">
        <v>392.81895274851354</v>
      </c>
    </row>
    <row r="1868" spans="1:25" x14ac:dyDescent="0.25">
      <c r="A1868" s="1" t="s">
        <v>228</v>
      </c>
      <c r="B1868" s="1" t="s">
        <v>10</v>
      </c>
      <c r="C1868" s="1"/>
      <c r="D1868" s="1" t="s">
        <v>11</v>
      </c>
      <c r="E1868" s="1"/>
      <c r="F1868" s="1"/>
      <c r="G1868" s="1"/>
      <c r="H1868" s="1"/>
      <c r="I1868" s="1"/>
      <c r="J1868" s="1"/>
      <c r="K1868" s="1"/>
      <c r="L1868" s="1"/>
      <c r="M1868" s="1"/>
      <c r="N1868" s="1">
        <v>97.731718267365864</v>
      </c>
      <c r="O1868" s="1">
        <v>92.383277530782863</v>
      </c>
      <c r="P1868" s="1">
        <v>96.067347992916169</v>
      </c>
      <c r="Q1868" s="1">
        <v>96.402607634265408</v>
      </c>
      <c r="R1868" s="1">
        <v>99.426853969291074</v>
      </c>
      <c r="S1868" s="1">
        <v>100.08153449862004</v>
      </c>
      <c r="T1868" s="1">
        <v>104.10167184494748</v>
      </c>
      <c r="U1868" s="1">
        <v>104.63904065430027</v>
      </c>
      <c r="V1868" s="1">
        <v>110.70942990319111</v>
      </c>
      <c r="W1868" s="1">
        <v>122.38267622670615</v>
      </c>
      <c r="X1868" s="1">
        <v>122.54990845844013</v>
      </c>
      <c r="Y1868" s="1">
        <v>116.59317826223014</v>
      </c>
    </row>
    <row r="1869" spans="1:25" x14ac:dyDescent="0.25">
      <c r="A1869" s="1" t="s">
        <v>228</v>
      </c>
      <c r="B1869" s="1" t="s">
        <v>12</v>
      </c>
      <c r="C1869" s="1"/>
      <c r="D1869" s="1" t="s">
        <v>13</v>
      </c>
      <c r="E1869" s="1"/>
      <c r="F1869" s="1"/>
      <c r="G1869" s="1"/>
      <c r="H1869" s="1"/>
      <c r="I1869" s="1"/>
      <c r="J1869" s="1"/>
      <c r="K1869" s="1"/>
      <c r="L1869" s="1"/>
      <c r="M1869" s="1"/>
      <c r="N1869" s="1">
        <v>98.913343877285712</v>
      </c>
      <c r="O1869" s="1">
        <v>97.433386410731813</v>
      </c>
      <c r="P1869" s="1">
        <v>94.018365954074085</v>
      </c>
      <c r="Q1869" s="1">
        <v>99.410259968344135</v>
      </c>
      <c r="R1869" s="1">
        <v>97.265788327526124</v>
      </c>
      <c r="S1869" s="1">
        <v>94.10293765254049</v>
      </c>
      <c r="T1869" s="1">
        <v>92.360296387774</v>
      </c>
      <c r="U1869" s="1">
        <v>94.155047652665019</v>
      </c>
      <c r="V1869" s="1">
        <v>93.195191506164164</v>
      </c>
      <c r="W1869" s="1">
        <v>89.204851472305094</v>
      </c>
      <c r="X1869" s="1">
        <v>86.997652756266234</v>
      </c>
      <c r="Y1869" s="1">
        <v>92.656906606319083</v>
      </c>
    </row>
    <row r="1870" spans="1:25" x14ac:dyDescent="0.25">
      <c r="A1870" s="1" t="s">
        <v>228</v>
      </c>
      <c r="B1870" s="1" t="s">
        <v>14</v>
      </c>
      <c r="C1870" s="1"/>
      <c r="D1870" s="1" t="s">
        <v>15</v>
      </c>
      <c r="E1870" s="1"/>
      <c r="F1870" s="1"/>
      <c r="G1870" s="1"/>
      <c r="H1870" s="1"/>
      <c r="I1870" s="1"/>
      <c r="J1870" s="1"/>
      <c r="K1870" s="1"/>
      <c r="L1870" s="1"/>
      <c r="M1870" s="1"/>
      <c r="N1870" s="1">
        <v>112.24130340584105</v>
      </c>
      <c r="O1870" s="1">
        <v>112.9210513687425</v>
      </c>
      <c r="P1870" s="1">
        <v>109.1266594746923</v>
      </c>
      <c r="Q1870" s="1">
        <v>115.63454825350708</v>
      </c>
      <c r="R1870" s="1">
        <v>124.91643074912892</v>
      </c>
      <c r="S1870" s="1">
        <v>126.11330374972266</v>
      </c>
      <c r="T1870" s="1">
        <v>128.47730781105278</v>
      </c>
      <c r="U1870" s="1">
        <v>129.01914931168372</v>
      </c>
      <c r="V1870" s="1">
        <v>133.31903654630807</v>
      </c>
      <c r="W1870" s="1">
        <v>130.21766766117526</v>
      </c>
      <c r="X1870" s="1">
        <v>130.39291900263956</v>
      </c>
      <c r="Y1870" s="1">
        <v>140.88005918704849</v>
      </c>
    </row>
    <row r="1871" spans="1:25" x14ac:dyDescent="0.25">
      <c r="A1871" s="1" t="s">
        <v>228</v>
      </c>
      <c r="B1871" s="1" t="s">
        <v>16</v>
      </c>
      <c r="C1871" s="1"/>
      <c r="D1871" s="1" t="s">
        <v>17</v>
      </c>
      <c r="E1871" s="1"/>
      <c r="F1871" s="1"/>
      <c r="G1871" s="1"/>
      <c r="H1871" s="1"/>
      <c r="I1871" s="1"/>
      <c r="J1871" s="1"/>
      <c r="K1871" s="1"/>
      <c r="L1871" s="1"/>
      <c r="M1871" s="1"/>
      <c r="N1871" s="1">
        <v>109.7453527168732</v>
      </c>
      <c r="O1871" s="1">
        <v>108.04556222052568</v>
      </c>
      <c r="P1871" s="1">
        <v>102.25497457123355</v>
      </c>
      <c r="Q1871" s="1">
        <v>105.55519177814878</v>
      </c>
      <c r="R1871" s="1">
        <v>105.31778092334494</v>
      </c>
      <c r="S1871" s="1">
        <v>106.48375859773685</v>
      </c>
      <c r="T1871" s="1">
        <v>108.16239580117318</v>
      </c>
      <c r="U1871" s="1">
        <v>108.82580303565123</v>
      </c>
      <c r="V1871" s="1">
        <v>113.08577194752775</v>
      </c>
      <c r="W1871" s="1">
        <v>112.97748086651964</v>
      </c>
      <c r="X1871" s="1">
        <v>110.00942824109421</v>
      </c>
      <c r="Y1871" s="1">
        <v>117.56303420663244</v>
      </c>
    </row>
    <row r="1872" spans="1:25" x14ac:dyDescent="0.25">
      <c r="A1872" s="1" t="s">
        <v>228</v>
      </c>
      <c r="B1872" s="1" t="s">
        <v>18</v>
      </c>
      <c r="C1872" s="1"/>
      <c r="D1872" s="1" t="s">
        <v>19</v>
      </c>
      <c r="E1872" s="1"/>
      <c r="F1872" s="1"/>
      <c r="G1872" s="1"/>
      <c r="H1872" s="1"/>
      <c r="I1872" s="1"/>
      <c r="J1872" s="1"/>
      <c r="K1872" s="1"/>
      <c r="L1872" s="1"/>
      <c r="M1872" s="1"/>
      <c r="N1872" s="1">
        <v>150.55458949096882</v>
      </c>
      <c r="O1872" s="1">
        <v>164.40237034816494</v>
      </c>
      <c r="P1872" s="1">
        <v>174.39284747942958</v>
      </c>
      <c r="Q1872" s="1">
        <v>176.14614236156854</v>
      </c>
      <c r="R1872" s="1">
        <v>182.96024947467254</v>
      </c>
      <c r="S1872" s="1">
        <v>184.1917894305426</v>
      </c>
      <c r="T1872" s="1">
        <v>175.90220393109342</v>
      </c>
      <c r="U1872" s="1">
        <v>178.73342939481267</v>
      </c>
      <c r="V1872" s="1">
        <v>182.2511001898805</v>
      </c>
      <c r="W1872" s="1">
        <v>178.0659835246575</v>
      </c>
      <c r="X1872" s="1">
        <v>183.97918914786254</v>
      </c>
      <c r="Y1872" s="1">
        <v>187.00418721342677</v>
      </c>
    </row>
    <row r="1873" spans="1:25" x14ac:dyDescent="0.25">
      <c r="A1873" s="1" t="s">
        <v>228</v>
      </c>
      <c r="B1873" s="1" t="s">
        <v>20</v>
      </c>
      <c r="C1873" s="1"/>
      <c r="D1873" s="1" t="s">
        <v>21</v>
      </c>
      <c r="E1873" s="1">
        <v>0</v>
      </c>
      <c r="F1873" s="1">
        <v>0</v>
      </c>
      <c r="G1873" s="1">
        <v>0</v>
      </c>
      <c r="H1873" s="1">
        <v>0</v>
      </c>
      <c r="I1873" s="1">
        <v>0</v>
      </c>
      <c r="J1873" s="1">
        <v>0</v>
      </c>
      <c r="K1873" s="1">
        <v>1172.5999999999999</v>
      </c>
      <c r="L1873" s="1">
        <v>1193.3</v>
      </c>
      <c r="M1873" s="1">
        <v>1212.8</v>
      </c>
      <c r="N1873" s="1">
        <v>1289.4545894909686</v>
      </c>
      <c r="O1873" s="1">
        <v>1279.5023703481647</v>
      </c>
      <c r="P1873" s="1">
        <v>1283.6928474794295</v>
      </c>
      <c r="Q1873" s="1">
        <v>1299.4461423615685</v>
      </c>
      <c r="R1873" s="1">
        <v>1312.4602494746725</v>
      </c>
      <c r="S1873" s="1">
        <v>1288.2917894305424</v>
      </c>
      <c r="T1873" s="1">
        <v>1286.0022039310934</v>
      </c>
      <c r="U1873" s="1">
        <v>1289.7334293948127</v>
      </c>
      <c r="V1873" s="1">
        <v>1343.9511001898804</v>
      </c>
      <c r="W1873" s="1">
        <v>1358.4659835246575</v>
      </c>
      <c r="X1873" s="1">
        <v>1364.2791891478626</v>
      </c>
      <c r="Y1873" s="1">
        <v>1369.6041872134269</v>
      </c>
    </row>
    <row r="1874" spans="1:25" x14ac:dyDescent="0.25">
      <c r="A1874" s="1" t="s">
        <v>229</v>
      </c>
      <c r="B1874" s="1" t="s">
        <v>4</v>
      </c>
      <c r="C1874" s="1"/>
      <c r="D1874" s="1" t="s">
        <v>5</v>
      </c>
      <c r="E1874" s="1"/>
      <c r="F1874" s="1"/>
      <c r="G1874" s="1"/>
      <c r="H1874" s="1"/>
      <c r="I1874" s="1"/>
      <c r="J1874" s="1"/>
      <c r="K1874" s="1"/>
      <c r="L1874" s="1"/>
      <c r="M1874" s="1"/>
      <c r="N1874" s="1">
        <v>39.5</v>
      </c>
      <c r="O1874" s="1">
        <v>47.1</v>
      </c>
      <c r="P1874" s="1">
        <v>49.3</v>
      </c>
      <c r="Q1874" s="1">
        <v>44.9</v>
      </c>
      <c r="R1874" s="1">
        <v>40.9</v>
      </c>
      <c r="S1874" s="1">
        <v>42.6</v>
      </c>
      <c r="T1874" s="1">
        <v>42.6</v>
      </c>
      <c r="U1874" s="1">
        <v>46.3</v>
      </c>
      <c r="V1874" s="1">
        <v>47.3</v>
      </c>
      <c r="W1874" s="1">
        <v>42.4</v>
      </c>
      <c r="X1874" s="1">
        <v>40.700000000000003</v>
      </c>
      <c r="Y1874" s="1">
        <v>44.3</v>
      </c>
    </row>
    <row r="1875" spans="1:25" x14ac:dyDescent="0.25">
      <c r="A1875" s="1" t="s">
        <v>229</v>
      </c>
      <c r="B1875" s="1" t="s">
        <v>6</v>
      </c>
      <c r="C1875" s="1"/>
      <c r="D1875" s="1" t="s">
        <v>7</v>
      </c>
      <c r="E1875" s="1"/>
      <c r="F1875" s="1"/>
      <c r="G1875" s="1"/>
      <c r="H1875" s="1"/>
      <c r="I1875" s="1"/>
      <c r="J1875" s="1"/>
      <c r="K1875" s="1"/>
      <c r="L1875" s="1"/>
      <c r="M1875" s="1"/>
      <c r="N1875" s="1">
        <v>245.93899863515554</v>
      </c>
      <c r="O1875" s="1">
        <v>236.25412847393747</v>
      </c>
      <c r="P1875" s="1">
        <v>238.0321797520661</v>
      </c>
      <c r="Q1875" s="1">
        <v>233.15446071904125</v>
      </c>
      <c r="R1875" s="1">
        <v>235.64201241424371</v>
      </c>
      <c r="S1875" s="1">
        <v>230.99386384544616</v>
      </c>
      <c r="T1875" s="1">
        <v>227.35449030921734</v>
      </c>
      <c r="U1875" s="1">
        <v>225.78996629027205</v>
      </c>
      <c r="V1875" s="1">
        <v>228.91739870921475</v>
      </c>
      <c r="W1875" s="1">
        <v>223.1649808039549</v>
      </c>
      <c r="X1875" s="1">
        <v>223.52581471988279</v>
      </c>
      <c r="Y1875" s="1">
        <v>224.62975209485069</v>
      </c>
    </row>
    <row r="1876" spans="1:25" x14ac:dyDescent="0.25">
      <c r="A1876" s="1" t="s">
        <v>229</v>
      </c>
      <c r="B1876" s="1" t="s">
        <v>8</v>
      </c>
      <c r="C1876" s="1"/>
      <c r="D1876" s="1" t="s">
        <v>9</v>
      </c>
      <c r="E1876" s="1"/>
      <c r="F1876" s="1"/>
      <c r="G1876" s="1"/>
      <c r="H1876" s="1"/>
      <c r="I1876" s="1"/>
      <c r="J1876" s="1"/>
      <c r="K1876" s="1"/>
      <c r="L1876" s="1"/>
      <c r="M1876" s="1"/>
      <c r="N1876" s="1">
        <v>307.09439695424169</v>
      </c>
      <c r="O1876" s="1">
        <v>316.34746510053611</v>
      </c>
      <c r="P1876" s="1">
        <v>307.50331316410865</v>
      </c>
      <c r="Q1876" s="1">
        <v>303.55605858854864</v>
      </c>
      <c r="R1876" s="1">
        <v>314.75491669389089</v>
      </c>
      <c r="S1876" s="1">
        <v>312.40748482060718</v>
      </c>
      <c r="T1876" s="1">
        <v>293.00257434531738</v>
      </c>
      <c r="U1876" s="1">
        <v>298.45869176782656</v>
      </c>
      <c r="V1876" s="1">
        <v>314.65133560415921</v>
      </c>
      <c r="W1876" s="1">
        <v>323.41040092561752</v>
      </c>
      <c r="X1876" s="1">
        <v>336.23069693640923</v>
      </c>
      <c r="Y1876" s="1">
        <v>334.89950453739436</v>
      </c>
    </row>
    <row r="1877" spans="1:25" x14ac:dyDescent="0.25">
      <c r="A1877" s="1" t="s">
        <v>229</v>
      </c>
      <c r="B1877" s="1" t="s">
        <v>10</v>
      </c>
      <c r="C1877" s="1"/>
      <c r="D1877" s="1" t="s">
        <v>11</v>
      </c>
      <c r="E1877" s="1"/>
      <c r="F1877" s="1"/>
      <c r="G1877" s="1"/>
      <c r="H1877" s="1"/>
      <c r="I1877" s="1"/>
      <c r="J1877" s="1"/>
      <c r="K1877" s="1"/>
      <c r="L1877" s="1"/>
      <c r="M1877" s="1"/>
      <c r="N1877" s="1">
        <v>83.266604410602696</v>
      </c>
      <c r="O1877" s="1">
        <v>81.098406425526449</v>
      </c>
      <c r="P1877" s="1">
        <v>84.664507083825256</v>
      </c>
      <c r="Q1877" s="1">
        <v>85.989480692410098</v>
      </c>
      <c r="R1877" s="1">
        <v>89.003070891865406</v>
      </c>
      <c r="S1877" s="1">
        <v>87.198651333946628</v>
      </c>
      <c r="T1877" s="1">
        <v>90.242935345465298</v>
      </c>
      <c r="U1877" s="1">
        <v>95.65134194190135</v>
      </c>
      <c r="V1877" s="1">
        <v>100.23126568662603</v>
      </c>
      <c r="W1877" s="1">
        <v>99.924618270427572</v>
      </c>
      <c r="X1877" s="1">
        <v>100.14348834370804</v>
      </c>
      <c r="Y1877" s="1">
        <v>102.27074336775497</v>
      </c>
    </row>
    <row r="1878" spans="1:25" x14ac:dyDescent="0.25">
      <c r="A1878" s="1" t="s">
        <v>229</v>
      </c>
      <c r="B1878" s="1" t="s">
        <v>12</v>
      </c>
      <c r="C1878" s="1"/>
      <c r="D1878" s="1" t="s">
        <v>13</v>
      </c>
      <c r="E1878" s="1"/>
      <c r="F1878" s="1"/>
      <c r="G1878" s="1"/>
      <c r="H1878" s="1"/>
      <c r="I1878" s="1"/>
      <c r="J1878" s="1"/>
      <c r="K1878" s="1"/>
      <c r="L1878" s="1"/>
      <c r="M1878" s="1"/>
      <c r="N1878" s="1">
        <v>81.775350983620768</v>
      </c>
      <c r="O1878" s="1">
        <v>83.509959646635409</v>
      </c>
      <c r="P1878" s="1">
        <v>84.905911362585584</v>
      </c>
      <c r="Q1878" s="1">
        <v>90.356050389193626</v>
      </c>
      <c r="R1878" s="1">
        <v>88.623240418118456</v>
      </c>
      <c r="S1878" s="1">
        <v>82.955757710228525</v>
      </c>
      <c r="T1878" s="1">
        <v>77.621951219512198</v>
      </c>
      <c r="U1878" s="1">
        <v>83.037945640663608</v>
      </c>
      <c r="V1878" s="1">
        <v>76.59239678848769</v>
      </c>
      <c r="W1878" s="1">
        <v>77.987153543477319</v>
      </c>
      <c r="X1878" s="1">
        <v>79.105684867258574</v>
      </c>
      <c r="Y1878" s="1">
        <v>78.010201061885283</v>
      </c>
    </row>
    <row r="1879" spans="1:25" x14ac:dyDescent="0.25">
      <c r="A1879" s="1" t="s">
        <v>229</v>
      </c>
      <c r="B1879" s="1" t="s">
        <v>14</v>
      </c>
      <c r="C1879" s="1"/>
      <c r="D1879" s="1" t="s">
        <v>15</v>
      </c>
      <c r="E1879" s="1"/>
      <c r="F1879" s="1"/>
      <c r="G1879" s="1"/>
      <c r="H1879" s="1"/>
      <c r="I1879" s="1"/>
      <c r="J1879" s="1"/>
      <c r="K1879" s="1"/>
      <c r="L1879" s="1"/>
      <c r="M1879" s="1"/>
      <c r="N1879" s="1">
        <v>92.794072276627091</v>
      </c>
      <c r="O1879" s="1">
        <v>96.784406151161519</v>
      </c>
      <c r="P1879" s="1">
        <v>98.549877809823641</v>
      </c>
      <c r="Q1879" s="1">
        <v>105.10264304763554</v>
      </c>
      <c r="R1879" s="1">
        <v>113.81698606271776</v>
      </c>
      <c r="S1879" s="1">
        <v>111.17426225870868</v>
      </c>
      <c r="T1879" s="1">
        <v>107.97560975609755</v>
      </c>
      <c r="U1879" s="1">
        <v>113.78556300741265</v>
      </c>
      <c r="V1879" s="1">
        <v>109.56814811564954</v>
      </c>
      <c r="W1879" s="1">
        <v>113.84252172785058</v>
      </c>
      <c r="X1879" s="1">
        <v>118.56436159769639</v>
      </c>
      <c r="Y1879" s="1">
        <v>118.6104969971277</v>
      </c>
    </row>
    <row r="1880" spans="1:25" x14ac:dyDescent="0.25">
      <c r="A1880" s="1" t="s">
        <v>229</v>
      </c>
      <c r="B1880" s="1" t="s">
        <v>16</v>
      </c>
      <c r="C1880" s="1"/>
      <c r="D1880" s="1" t="s">
        <v>17</v>
      </c>
      <c r="E1880" s="1"/>
      <c r="F1880" s="1"/>
      <c r="G1880" s="1"/>
      <c r="H1880" s="1"/>
      <c r="I1880" s="1"/>
      <c r="J1880" s="1"/>
      <c r="K1880" s="1"/>
      <c r="L1880" s="1"/>
      <c r="M1880" s="1"/>
      <c r="N1880" s="1">
        <v>90.730576739752138</v>
      </c>
      <c r="O1880" s="1">
        <v>92.605634202203063</v>
      </c>
      <c r="P1880" s="1">
        <v>92.344210827590757</v>
      </c>
      <c r="Q1880" s="1">
        <v>95.941306563170784</v>
      </c>
      <c r="R1880" s="1">
        <v>95.959773519163761</v>
      </c>
      <c r="S1880" s="1">
        <v>93.869980031062795</v>
      </c>
      <c r="T1880" s="1">
        <v>90.902439024390233</v>
      </c>
      <c r="U1880" s="1">
        <v>95.976491351923741</v>
      </c>
      <c r="V1880" s="1">
        <v>92.939455095862769</v>
      </c>
      <c r="W1880" s="1">
        <v>98.770324728672122</v>
      </c>
      <c r="X1880" s="1">
        <v>100.02995353504505</v>
      </c>
      <c r="Y1880" s="1">
        <v>98.979301940987028</v>
      </c>
    </row>
    <row r="1881" spans="1:25" x14ac:dyDescent="0.25">
      <c r="A1881" s="1" t="s">
        <v>229</v>
      </c>
      <c r="B1881" s="1" t="s">
        <v>18</v>
      </c>
      <c r="C1881" s="1"/>
      <c r="D1881" s="1" t="s">
        <v>19</v>
      </c>
      <c r="E1881" s="1"/>
      <c r="F1881" s="1"/>
      <c r="G1881" s="1"/>
      <c r="H1881" s="1"/>
      <c r="I1881" s="1"/>
      <c r="J1881" s="1"/>
      <c r="K1881" s="1"/>
      <c r="L1881" s="1"/>
      <c r="M1881" s="1"/>
      <c r="N1881" s="1">
        <v>134.44655582922826</v>
      </c>
      <c r="O1881" s="1">
        <v>148.53549955034043</v>
      </c>
      <c r="P1881" s="1">
        <v>148.88127037636676</v>
      </c>
      <c r="Q1881" s="1">
        <v>153.23671453036491</v>
      </c>
      <c r="R1881" s="1">
        <v>152.04180265569812</v>
      </c>
      <c r="S1881" s="1">
        <v>154.28710580842005</v>
      </c>
      <c r="T1881" s="1">
        <v>166.13724868438808</v>
      </c>
      <c r="U1881" s="1">
        <v>166.6378242074928</v>
      </c>
      <c r="V1881" s="1">
        <v>160.71241148218473</v>
      </c>
      <c r="W1881" s="1">
        <v>167.50024424362192</v>
      </c>
      <c r="X1881" s="1">
        <v>163.44629415234058</v>
      </c>
      <c r="Y1881" s="1">
        <v>161.76162730339993</v>
      </c>
    </row>
    <row r="1882" spans="1:25" x14ac:dyDescent="0.25">
      <c r="A1882" s="1" t="s">
        <v>229</v>
      </c>
      <c r="B1882" s="1" t="s">
        <v>20</v>
      </c>
      <c r="C1882" s="1"/>
      <c r="D1882" s="1" t="s">
        <v>21</v>
      </c>
      <c r="E1882" s="1">
        <v>870.9</v>
      </c>
      <c r="F1882" s="1">
        <v>910.6</v>
      </c>
      <c r="G1882" s="1">
        <v>929.69999999999993</v>
      </c>
      <c r="H1882" s="1">
        <v>938.9</v>
      </c>
      <c r="I1882" s="1">
        <v>992</v>
      </c>
      <c r="J1882" s="1">
        <v>969.30000000000007</v>
      </c>
      <c r="K1882" s="1">
        <v>1009.9000000000001</v>
      </c>
      <c r="L1882" s="1">
        <v>1049.8</v>
      </c>
      <c r="M1882" s="1">
        <v>1027.9000000000001</v>
      </c>
      <c r="N1882" s="1">
        <v>1075.5465558292281</v>
      </c>
      <c r="O1882" s="1">
        <v>1102.2354995503406</v>
      </c>
      <c r="P1882" s="1">
        <v>1104.1812703763667</v>
      </c>
      <c r="Q1882" s="1">
        <v>1112.2367145303647</v>
      </c>
      <c r="R1882" s="1">
        <v>1130.7418026556979</v>
      </c>
      <c r="S1882" s="1">
        <v>1115.48710580842</v>
      </c>
      <c r="T1882" s="1">
        <v>1095.8372486843882</v>
      </c>
      <c r="U1882" s="1">
        <v>1125.6378242074927</v>
      </c>
      <c r="V1882" s="1">
        <v>1130.9124114821848</v>
      </c>
      <c r="W1882" s="1">
        <v>1147.0002442436219</v>
      </c>
      <c r="X1882" s="1">
        <v>1161.7462941523406</v>
      </c>
      <c r="Y1882" s="1">
        <v>1163.4616273034001</v>
      </c>
    </row>
    <row r="1883" spans="1:25" x14ac:dyDescent="0.25">
      <c r="A1883" s="1" t="s">
        <v>230</v>
      </c>
      <c r="B1883" s="1" t="s">
        <v>4</v>
      </c>
      <c r="C1883" s="1"/>
      <c r="D1883" s="1" t="s">
        <v>5</v>
      </c>
      <c r="E1883" s="1"/>
      <c r="F1883" s="1"/>
      <c r="G1883" s="1"/>
      <c r="H1883" s="1"/>
      <c r="I1883" s="1"/>
      <c r="J1883" s="1"/>
      <c r="K1883" s="1"/>
      <c r="L1883" s="1"/>
      <c r="M1883" s="1"/>
      <c r="N1883" s="1">
        <v>12</v>
      </c>
      <c r="O1883" s="1">
        <v>13.9</v>
      </c>
      <c r="P1883" s="1">
        <v>11</v>
      </c>
      <c r="Q1883" s="1">
        <v>10.9</v>
      </c>
      <c r="R1883" s="1">
        <v>9.5</v>
      </c>
      <c r="S1883" s="1">
        <v>11.4</v>
      </c>
      <c r="T1883" s="1">
        <v>13.2</v>
      </c>
      <c r="U1883" s="1">
        <v>10</v>
      </c>
      <c r="V1883" s="1">
        <v>11.9</v>
      </c>
      <c r="W1883" s="1">
        <v>13.9</v>
      </c>
      <c r="X1883" s="1">
        <v>14.6</v>
      </c>
      <c r="Y1883" s="1">
        <v>14.7</v>
      </c>
    </row>
    <row r="1884" spans="1:25" x14ac:dyDescent="0.25">
      <c r="A1884" s="1" t="s">
        <v>230</v>
      </c>
      <c r="B1884" s="1" t="s">
        <v>6</v>
      </c>
      <c r="C1884" s="1"/>
      <c r="D1884" s="1" t="s">
        <v>7</v>
      </c>
      <c r="E1884" s="1"/>
      <c r="F1884" s="1"/>
      <c r="G1884" s="1"/>
      <c r="H1884" s="1"/>
      <c r="I1884" s="1"/>
      <c r="J1884" s="1"/>
      <c r="K1884" s="1"/>
      <c r="L1884" s="1"/>
      <c r="M1884" s="1"/>
      <c r="N1884" s="1">
        <v>50.107650312477553</v>
      </c>
      <c r="O1884" s="1">
        <v>48.32061035183051</v>
      </c>
      <c r="P1884" s="1">
        <v>50.437603305785117</v>
      </c>
      <c r="Q1884" s="1">
        <v>53.416555703506432</v>
      </c>
      <c r="R1884" s="1">
        <v>51.834166394424479</v>
      </c>
      <c r="S1884" s="1">
        <v>51.220634774609017</v>
      </c>
      <c r="T1884" s="1">
        <v>49.240806702174879</v>
      </c>
      <c r="U1884" s="1">
        <v>49.446804944093429</v>
      </c>
      <c r="V1884" s="1">
        <v>48.479930082466829</v>
      </c>
      <c r="W1884" s="1">
        <v>47.980470872850304</v>
      </c>
      <c r="X1884" s="1">
        <v>47.286446618193224</v>
      </c>
      <c r="Y1884" s="1">
        <v>50.145012343103517</v>
      </c>
    </row>
    <row r="1885" spans="1:25" x14ac:dyDescent="0.25">
      <c r="A1885" s="1" t="s">
        <v>230</v>
      </c>
      <c r="B1885" s="1" t="s">
        <v>8</v>
      </c>
      <c r="C1885" s="1"/>
      <c r="D1885" s="1" t="s">
        <v>9</v>
      </c>
      <c r="E1885" s="1"/>
      <c r="F1885" s="1"/>
      <c r="G1885" s="1"/>
      <c r="H1885" s="1"/>
      <c r="I1885" s="1"/>
      <c r="J1885" s="1"/>
      <c r="K1885" s="1"/>
      <c r="L1885" s="1"/>
      <c r="M1885" s="1"/>
      <c r="N1885" s="1">
        <v>61.727598592055159</v>
      </c>
      <c r="O1885" s="1">
        <v>61.39248586640322</v>
      </c>
      <c r="P1885" s="1">
        <v>62.422491145218423</v>
      </c>
      <c r="Q1885" s="1">
        <v>63.282933865956508</v>
      </c>
      <c r="R1885" s="1">
        <v>62.987830774256786</v>
      </c>
      <c r="S1885" s="1">
        <v>66.443915363385472</v>
      </c>
      <c r="T1885" s="1">
        <v>66.614231025299603</v>
      </c>
      <c r="U1885" s="1">
        <v>69.206058540718772</v>
      </c>
      <c r="V1885" s="1">
        <v>64.593178558623165</v>
      </c>
      <c r="W1885" s="1">
        <v>61.335736199007769</v>
      </c>
      <c r="X1885" s="1">
        <v>66.428395320046747</v>
      </c>
      <c r="Y1885" s="1">
        <v>67.824674037759451</v>
      </c>
    </row>
    <row r="1886" spans="1:25" x14ac:dyDescent="0.25">
      <c r="A1886" s="1" t="s">
        <v>230</v>
      </c>
      <c r="B1886" s="1" t="s">
        <v>10</v>
      </c>
      <c r="C1886" s="1"/>
      <c r="D1886" s="1" t="s">
        <v>11</v>
      </c>
      <c r="E1886" s="1"/>
      <c r="F1886" s="1"/>
      <c r="G1886" s="1"/>
      <c r="H1886" s="1"/>
      <c r="I1886" s="1"/>
      <c r="J1886" s="1"/>
      <c r="K1886" s="1"/>
      <c r="L1886" s="1"/>
      <c r="M1886" s="1"/>
      <c r="N1886" s="1">
        <v>16.964751095467282</v>
      </c>
      <c r="O1886" s="1">
        <v>16.586903781766285</v>
      </c>
      <c r="P1886" s="1">
        <v>17.939905548996457</v>
      </c>
      <c r="Q1886" s="1">
        <v>19.700510430537058</v>
      </c>
      <c r="R1886" s="1">
        <v>19.578002831318742</v>
      </c>
      <c r="S1886" s="1">
        <v>19.335449862005518</v>
      </c>
      <c r="T1886" s="1">
        <v>19.54496227252552</v>
      </c>
      <c r="U1886" s="1">
        <v>20.947136515187797</v>
      </c>
      <c r="V1886" s="1">
        <v>21.226891358910002</v>
      </c>
      <c r="W1886" s="1">
        <v>21.483792928141927</v>
      </c>
      <c r="X1886" s="1">
        <v>21.185158061760038</v>
      </c>
      <c r="Y1886" s="1">
        <v>22.830313619137033</v>
      </c>
    </row>
    <row r="1887" spans="1:25" x14ac:dyDescent="0.25">
      <c r="A1887" s="1" t="s">
        <v>230</v>
      </c>
      <c r="B1887" s="1" t="s">
        <v>12</v>
      </c>
      <c r="C1887" s="1"/>
      <c r="D1887" s="1" t="s">
        <v>13</v>
      </c>
      <c r="E1887" s="1"/>
      <c r="F1887" s="1"/>
      <c r="G1887" s="1"/>
      <c r="H1887" s="1"/>
      <c r="I1887" s="1"/>
      <c r="J1887" s="1"/>
      <c r="K1887" s="1"/>
      <c r="L1887" s="1"/>
      <c r="M1887" s="1"/>
      <c r="N1887" s="1">
        <v>23.765094462258425</v>
      </c>
      <c r="O1887" s="1">
        <v>23.532121278220092</v>
      </c>
      <c r="P1887" s="1">
        <v>21.365011778692676</v>
      </c>
      <c r="Q1887" s="1">
        <v>19.999880748465991</v>
      </c>
      <c r="R1887" s="1">
        <v>19.334359756097559</v>
      </c>
      <c r="S1887" s="1">
        <v>19.183518970490347</v>
      </c>
      <c r="T1887" s="1">
        <v>18.72471662329643</v>
      </c>
      <c r="U1887" s="1">
        <v>19.596728291563711</v>
      </c>
      <c r="V1887" s="1">
        <v>20.225222656078618</v>
      </c>
      <c r="W1887" s="1">
        <v>20.154285034807799</v>
      </c>
      <c r="X1887" s="1">
        <v>18.89289282520015</v>
      </c>
      <c r="Y1887" s="1">
        <v>19.396988423709633</v>
      </c>
    </row>
    <row r="1888" spans="1:25" x14ac:dyDescent="0.25">
      <c r="A1888" s="1" t="s">
        <v>230</v>
      </c>
      <c r="B1888" s="1" t="s">
        <v>14</v>
      </c>
      <c r="C1888" s="1"/>
      <c r="D1888" s="1" t="s">
        <v>15</v>
      </c>
      <c r="E1888" s="1"/>
      <c r="F1888" s="1"/>
      <c r="G1888" s="1"/>
      <c r="H1888" s="1"/>
      <c r="I1888" s="1"/>
      <c r="J1888" s="1"/>
      <c r="K1888" s="1"/>
      <c r="L1888" s="1"/>
      <c r="M1888" s="1"/>
      <c r="N1888" s="1">
        <v>26.967293526302104</v>
      </c>
      <c r="O1888" s="1">
        <v>27.272703675428076</v>
      </c>
      <c r="P1888" s="1">
        <v>24.798265119658307</v>
      </c>
      <c r="Q1888" s="1">
        <v>23.263968691051794</v>
      </c>
      <c r="R1888" s="1">
        <v>24.830716463414632</v>
      </c>
      <c r="S1888" s="1">
        <v>25.709048147326381</v>
      </c>
      <c r="T1888" s="1">
        <v>26.046919243152647</v>
      </c>
      <c r="U1888" s="1">
        <v>26.853081980232968</v>
      </c>
      <c r="V1888" s="1">
        <v>28.932900451893122</v>
      </c>
      <c r="W1888" s="1">
        <v>29.420417693604879</v>
      </c>
      <c r="X1888" s="1">
        <v>28.316849545166992</v>
      </c>
      <c r="Y1888" s="1">
        <v>29.492122900165374</v>
      </c>
    </row>
    <row r="1889" spans="1:25" x14ac:dyDescent="0.25">
      <c r="A1889" s="1" t="s">
        <v>230</v>
      </c>
      <c r="B1889" s="1" t="s">
        <v>16</v>
      </c>
      <c r="C1889" s="1"/>
      <c r="D1889" s="1" t="s">
        <v>17</v>
      </c>
      <c r="E1889" s="1"/>
      <c r="F1889" s="1"/>
      <c r="G1889" s="1"/>
      <c r="H1889" s="1"/>
      <c r="I1889" s="1"/>
      <c r="J1889" s="1"/>
      <c r="K1889" s="1"/>
      <c r="L1889" s="1"/>
      <c r="M1889" s="1"/>
      <c r="N1889" s="1">
        <v>26.367612011439462</v>
      </c>
      <c r="O1889" s="1">
        <v>26.095175046351841</v>
      </c>
      <c r="P1889" s="1">
        <v>23.236723101649016</v>
      </c>
      <c r="Q1889" s="1">
        <v>21.236150560482209</v>
      </c>
      <c r="R1889" s="1">
        <v>20.934923780487804</v>
      </c>
      <c r="S1889" s="1">
        <v>21.707432882183269</v>
      </c>
      <c r="T1889" s="1">
        <v>21.928364133550918</v>
      </c>
      <c r="U1889" s="1">
        <v>22.650189728203312</v>
      </c>
      <c r="V1889" s="1">
        <v>24.541876892028252</v>
      </c>
      <c r="W1889" s="1">
        <v>25.52529727158732</v>
      </c>
      <c r="X1889" s="1">
        <v>23.890257629632863</v>
      </c>
      <c r="Y1889" s="1">
        <v>24.610888676124986</v>
      </c>
    </row>
    <row r="1890" spans="1:25" x14ac:dyDescent="0.25">
      <c r="A1890" s="1" t="s">
        <v>230</v>
      </c>
      <c r="B1890" s="1" t="s">
        <v>18</v>
      </c>
      <c r="C1890" s="1"/>
      <c r="D1890" s="1" t="s">
        <v>19</v>
      </c>
      <c r="E1890" s="1"/>
      <c r="F1890" s="1"/>
      <c r="G1890" s="1"/>
      <c r="H1890" s="1"/>
      <c r="I1890" s="1"/>
      <c r="J1890" s="1"/>
      <c r="K1890" s="1"/>
      <c r="L1890" s="1"/>
      <c r="M1890" s="1"/>
      <c r="N1890" s="1">
        <v>33.337653940886703</v>
      </c>
      <c r="O1890" s="1">
        <v>31.429609010320757</v>
      </c>
      <c r="P1890" s="1">
        <v>37.349380114883893</v>
      </c>
      <c r="Q1890" s="1">
        <v>38.660079919202566</v>
      </c>
      <c r="R1890" s="1">
        <v>38.104976080833367</v>
      </c>
      <c r="S1890" s="1">
        <v>36.425021061499578</v>
      </c>
      <c r="T1890" s="1">
        <v>38.700031484729905</v>
      </c>
      <c r="U1890" s="1">
        <v>40.861527377521618</v>
      </c>
      <c r="V1890" s="1">
        <v>35.508448564726905</v>
      </c>
      <c r="W1890" s="1">
        <v>39.577225392455091</v>
      </c>
      <c r="X1890" s="1">
        <v>37.340868083619128</v>
      </c>
      <c r="Y1890" s="1">
        <v>38.241625573146472</v>
      </c>
    </row>
    <row r="1891" spans="1:25" x14ac:dyDescent="0.25">
      <c r="A1891" s="1" t="s">
        <v>230</v>
      </c>
      <c r="B1891" s="1" t="s">
        <v>20</v>
      </c>
      <c r="C1891" s="1"/>
      <c r="D1891" s="1" t="s">
        <v>21</v>
      </c>
      <c r="E1891" s="1">
        <v>210.9</v>
      </c>
      <c r="F1891" s="1">
        <v>216.1</v>
      </c>
      <c r="G1891" s="1">
        <v>216.70000000000002</v>
      </c>
      <c r="H1891" s="1">
        <v>217.8</v>
      </c>
      <c r="I1891" s="1">
        <v>216.29999999999998</v>
      </c>
      <c r="J1891" s="1">
        <v>235.89999999999998</v>
      </c>
      <c r="K1891" s="1">
        <v>227.7</v>
      </c>
      <c r="L1891" s="1">
        <v>231.5</v>
      </c>
      <c r="M1891" s="1">
        <v>237.2</v>
      </c>
      <c r="N1891" s="1">
        <v>251.23765394088667</v>
      </c>
      <c r="O1891" s="1">
        <v>248.5296090103208</v>
      </c>
      <c r="P1891" s="1">
        <v>248.54938011488386</v>
      </c>
      <c r="Q1891" s="1">
        <v>250.46007991920254</v>
      </c>
      <c r="R1891" s="1">
        <v>247.10497608083335</v>
      </c>
      <c r="S1891" s="1">
        <v>251.42502106149959</v>
      </c>
      <c r="T1891" s="1">
        <v>254.0000314847299</v>
      </c>
      <c r="U1891" s="1">
        <v>259.5615273775216</v>
      </c>
      <c r="V1891" s="1">
        <v>255.40844856472688</v>
      </c>
      <c r="W1891" s="1">
        <v>259.3772253924551</v>
      </c>
      <c r="X1891" s="1">
        <v>257.94086808361914</v>
      </c>
      <c r="Y1891" s="1">
        <v>267.24162557314645</v>
      </c>
    </row>
    <row r="1892" spans="1:25" x14ac:dyDescent="0.25">
      <c r="A1892" s="1" t="s">
        <v>231</v>
      </c>
      <c r="B1892" s="1" t="s">
        <v>4</v>
      </c>
      <c r="C1892" s="1"/>
      <c r="D1892" s="1" t="s">
        <v>5</v>
      </c>
      <c r="E1892" s="1"/>
      <c r="F1892" s="1"/>
      <c r="G1892" s="1"/>
      <c r="H1892" s="1"/>
      <c r="I1892" s="1"/>
      <c r="J1892" s="1"/>
      <c r="K1892" s="1"/>
      <c r="L1892" s="1"/>
      <c r="M1892" s="1"/>
      <c r="N1892" s="1">
        <v>10.199999999999999</v>
      </c>
      <c r="O1892" s="1">
        <v>13.8</v>
      </c>
      <c r="P1892" s="1">
        <v>14.4</v>
      </c>
      <c r="Q1892" s="1">
        <v>13.9</v>
      </c>
      <c r="R1892" s="1">
        <v>12.9</v>
      </c>
      <c r="S1892" s="1">
        <v>10.5</v>
      </c>
      <c r="T1892" s="1">
        <v>12.3</v>
      </c>
      <c r="U1892" s="1">
        <v>12.7</v>
      </c>
      <c r="V1892" s="1">
        <v>13.2</v>
      </c>
      <c r="W1892" s="1">
        <v>13.1</v>
      </c>
      <c r="X1892" s="1">
        <v>13.8</v>
      </c>
      <c r="Y1892" s="1">
        <v>15.2</v>
      </c>
    </row>
    <row r="1893" spans="1:25" x14ac:dyDescent="0.25">
      <c r="A1893" s="1" t="s">
        <v>231</v>
      </c>
      <c r="B1893" s="1" t="s">
        <v>6</v>
      </c>
      <c r="C1893" s="1"/>
      <c r="D1893" s="1" t="s">
        <v>7</v>
      </c>
      <c r="E1893" s="1"/>
      <c r="F1893" s="1"/>
      <c r="G1893" s="1"/>
      <c r="H1893" s="1"/>
      <c r="I1893" s="1"/>
      <c r="J1893" s="1"/>
      <c r="K1893" s="1"/>
      <c r="L1893" s="1"/>
      <c r="M1893" s="1"/>
      <c r="N1893" s="1">
        <v>89.140783708066962</v>
      </c>
      <c r="O1893" s="1">
        <v>84.260566807545231</v>
      </c>
      <c r="P1893" s="1">
        <v>84.102324380165285</v>
      </c>
      <c r="Q1893" s="1">
        <v>83.94030181979582</v>
      </c>
      <c r="R1893" s="1">
        <v>83.795620530690755</v>
      </c>
      <c r="S1893" s="1">
        <v>82.283091076356939</v>
      </c>
      <c r="T1893" s="1">
        <v>82.010012575824831</v>
      </c>
      <c r="U1893" s="1">
        <v>82.297277432902902</v>
      </c>
      <c r="V1893" s="1">
        <v>76.680306561491577</v>
      </c>
      <c r="W1893" s="1">
        <v>71.970706309275457</v>
      </c>
      <c r="X1893" s="1">
        <v>77.327247999163035</v>
      </c>
      <c r="Y1893" s="1">
        <v>83.538162789889086</v>
      </c>
    </row>
    <row r="1894" spans="1:25" x14ac:dyDescent="0.25">
      <c r="A1894" s="1" t="s">
        <v>231</v>
      </c>
      <c r="B1894" s="1" t="s">
        <v>8</v>
      </c>
      <c r="C1894" s="1"/>
      <c r="D1894" s="1" t="s">
        <v>9</v>
      </c>
      <c r="E1894" s="1"/>
      <c r="F1894" s="1"/>
      <c r="G1894" s="1"/>
      <c r="H1894" s="1"/>
      <c r="I1894" s="1"/>
      <c r="J1894" s="1"/>
      <c r="K1894" s="1"/>
      <c r="L1894" s="1"/>
      <c r="M1894" s="1"/>
      <c r="N1894" s="1">
        <v>104.57916995905465</v>
      </c>
      <c r="O1894" s="1">
        <v>102.01550396106629</v>
      </c>
      <c r="P1894" s="1">
        <v>95.18372933884298</v>
      </c>
      <c r="Q1894" s="1">
        <v>101.50175321793166</v>
      </c>
      <c r="R1894" s="1">
        <v>109.1543885440488</v>
      </c>
      <c r="S1894" s="1">
        <v>106.95558785648574</v>
      </c>
      <c r="T1894" s="1">
        <v>105.43807146027518</v>
      </c>
      <c r="U1894" s="1">
        <v>111.5391493359368</v>
      </c>
      <c r="V1894" s="1">
        <v>111.74529401219075</v>
      </c>
      <c r="W1894" s="1">
        <v>105.90360429851165</v>
      </c>
      <c r="X1894" s="1">
        <v>109.6287876410176</v>
      </c>
      <c r="Y1894" s="1">
        <v>111.12809533743609</v>
      </c>
    </row>
    <row r="1895" spans="1:25" x14ac:dyDescent="0.25">
      <c r="A1895" s="1" t="s">
        <v>231</v>
      </c>
      <c r="B1895" s="1" t="s">
        <v>10</v>
      </c>
      <c r="C1895" s="1"/>
      <c r="D1895" s="1" t="s">
        <v>11</v>
      </c>
      <c r="E1895" s="1"/>
      <c r="F1895" s="1"/>
      <c r="G1895" s="1"/>
      <c r="H1895" s="1"/>
      <c r="I1895" s="1"/>
      <c r="J1895" s="1"/>
      <c r="K1895" s="1"/>
      <c r="L1895" s="1"/>
      <c r="M1895" s="1"/>
      <c r="N1895" s="1">
        <v>30.180046332878391</v>
      </c>
      <c r="O1895" s="1">
        <v>28.92392923138847</v>
      </c>
      <c r="P1895" s="1">
        <v>29.913946280991734</v>
      </c>
      <c r="Q1895" s="1">
        <v>30.957944962272521</v>
      </c>
      <c r="R1895" s="1">
        <v>31.649990925260443</v>
      </c>
      <c r="S1895" s="1">
        <v>31.061321067157309</v>
      </c>
      <c r="T1895" s="1">
        <v>32.551915963899987</v>
      </c>
      <c r="U1895" s="1">
        <v>34.863573231160309</v>
      </c>
      <c r="V1895" s="1">
        <v>33.574399426317676</v>
      </c>
      <c r="W1895" s="1">
        <v>32.225689392212892</v>
      </c>
      <c r="X1895" s="1">
        <v>34.643964359819357</v>
      </c>
      <c r="Y1895" s="1">
        <v>38.03374187267481</v>
      </c>
    </row>
    <row r="1896" spans="1:25" x14ac:dyDescent="0.25">
      <c r="A1896" s="1" t="s">
        <v>231</v>
      </c>
      <c r="B1896" s="1" t="s">
        <v>12</v>
      </c>
      <c r="C1896" s="1"/>
      <c r="D1896" s="1" t="s">
        <v>13</v>
      </c>
      <c r="E1896" s="1"/>
      <c r="F1896" s="1"/>
      <c r="G1896" s="1"/>
      <c r="H1896" s="1"/>
      <c r="I1896" s="1"/>
      <c r="J1896" s="1"/>
      <c r="K1896" s="1"/>
      <c r="L1896" s="1"/>
      <c r="M1896" s="1"/>
      <c r="N1896" s="1">
        <v>32.796446832481152</v>
      </c>
      <c r="O1896" s="1">
        <v>31.335360453702698</v>
      </c>
      <c r="P1896" s="1">
        <v>32.940291935448357</v>
      </c>
      <c r="Q1896" s="1">
        <v>33.426157281932305</v>
      </c>
      <c r="R1896" s="1">
        <v>34.094999999999999</v>
      </c>
      <c r="S1896" s="1">
        <v>32.145356112713557</v>
      </c>
      <c r="T1896" s="1">
        <v>31.329510871962242</v>
      </c>
      <c r="U1896" s="1">
        <v>29.721231909636426</v>
      </c>
      <c r="V1896" s="1">
        <v>30.680866932830249</v>
      </c>
      <c r="W1896" s="1">
        <v>30.459538634496475</v>
      </c>
      <c r="X1896" s="1">
        <v>29.282655264937507</v>
      </c>
      <c r="Y1896" s="1">
        <v>29.742048916354772</v>
      </c>
    </row>
    <row r="1897" spans="1:25" x14ac:dyDescent="0.25">
      <c r="A1897" s="1" t="s">
        <v>231</v>
      </c>
      <c r="B1897" s="1" t="s">
        <v>14</v>
      </c>
      <c r="C1897" s="1"/>
      <c r="D1897" s="1" t="s">
        <v>15</v>
      </c>
      <c r="E1897" s="1"/>
      <c r="F1897" s="1"/>
      <c r="G1897" s="1"/>
      <c r="H1897" s="1"/>
      <c r="I1897" s="1"/>
      <c r="J1897" s="1"/>
      <c r="K1897" s="1"/>
      <c r="L1897" s="1"/>
      <c r="M1897" s="1"/>
      <c r="N1897" s="1">
        <v>37.215564606985012</v>
      </c>
      <c r="O1897" s="1">
        <v>36.316318028138298</v>
      </c>
      <c r="P1897" s="1">
        <v>38.233636423680672</v>
      </c>
      <c r="Q1897" s="1">
        <v>38.881485657292764</v>
      </c>
      <c r="R1897" s="1">
        <v>43.787500000000001</v>
      </c>
      <c r="S1897" s="1">
        <v>43.080026625249609</v>
      </c>
      <c r="T1897" s="1">
        <v>43.580752436819118</v>
      </c>
      <c r="U1897" s="1">
        <v>40.726526650194138</v>
      </c>
      <c r="V1897" s="1">
        <v>43.890071513183869</v>
      </c>
      <c r="W1897" s="1">
        <v>44.463613957711772</v>
      </c>
      <c r="X1897" s="1">
        <v>43.889125455378377</v>
      </c>
      <c r="Y1897" s="1">
        <v>45.221255113586906</v>
      </c>
    </row>
    <row r="1898" spans="1:25" x14ac:dyDescent="0.25">
      <c r="A1898" s="1" t="s">
        <v>231</v>
      </c>
      <c r="B1898" s="1" t="s">
        <v>16</v>
      </c>
      <c r="C1898" s="1"/>
      <c r="D1898" s="1" t="s">
        <v>17</v>
      </c>
      <c r="E1898" s="1"/>
      <c r="F1898" s="1"/>
      <c r="G1898" s="1"/>
      <c r="H1898" s="1"/>
      <c r="I1898" s="1"/>
      <c r="J1898" s="1"/>
      <c r="K1898" s="1"/>
      <c r="L1898" s="1"/>
      <c r="M1898" s="1"/>
      <c r="N1898" s="1">
        <v>36.387988560533842</v>
      </c>
      <c r="O1898" s="1">
        <v>34.748321518159017</v>
      </c>
      <c r="P1898" s="1">
        <v>35.826071640870957</v>
      </c>
      <c r="Q1898" s="1">
        <v>35.492357060774914</v>
      </c>
      <c r="R1898" s="1">
        <v>36.917499999999997</v>
      </c>
      <c r="S1898" s="1">
        <v>36.374617262036828</v>
      </c>
      <c r="T1898" s="1">
        <v>36.68973669121862</v>
      </c>
      <c r="U1898" s="1">
        <v>34.352241440169429</v>
      </c>
      <c r="V1898" s="1">
        <v>37.229061553985872</v>
      </c>
      <c r="W1898" s="1">
        <v>38.57684740779176</v>
      </c>
      <c r="X1898" s="1">
        <v>37.02821927968413</v>
      </c>
      <c r="Y1898" s="1">
        <v>37.736695970058314</v>
      </c>
    </row>
    <row r="1899" spans="1:25" x14ac:dyDescent="0.25">
      <c r="A1899" s="1" t="s">
        <v>231</v>
      </c>
      <c r="B1899" s="1" t="s">
        <v>18</v>
      </c>
      <c r="C1899" s="1"/>
      <c r="D1899" s="1" t="s">
        <v>19</v>
      </c>
      <c r="E1899" s="1"/>
      <c r="F1899" s="1"/>
      <c r="G1899" s="1"/>
      <c r="H1899" s="1"/>
      <c r="I1899" s="1"/>
      <c r="J1899" s="1"/>
      <c r="K1899" s="1"/>
      <c r="L1899" s="1"/>
      <c r="M1899" s="1"/>
      <c r="N1899" s="1">
        <v>58.981769293924472</v>
      </c>
      <c r="O1899" s="1">
        <v>65.497610380711734</v>
      </c>
      <c r="P1899" s="1">
        <v>68.820326465435031</v>
      </c>
      <c r="Q1899" s="1">
        <v>66.221648443332015</v>
      </c>
      <c r="R1899" s="1">
        <v>60.300183305762957</v>
      </c>
      <c r="S1899" s="1">
        <v>57.783162184931342</v>
      </c>
      <c r="T1899" s="1">
        <v>60.947957990374675</v>
      </c>
      <c r="U1899" s="1">
        <v>62.58652737752162</v>
      </c>
      <c r="V1899" s="1">
        <v>59.493564168435164</v>
      </c>
      <c r="W1899" s="1">
        <v>58.404647290005997</v>
      </c>
      <c r="X1899" s="1">
        <v>62.798726490312156</v>
      </c>
      <c r="Y1899" s="1">
        <v>58.10334804048793</v>
      </c>
    </row>
    <row r="1900" spans="1:25" x14ac:dyDescent="0.25">
      <c r="A1900" s="1" t="s">
        <v>231</v>
      </c>
      <c r="B1900" s="1" t="s">
        <v>20</v>
      </c>
      <c r="C1900" s="1"/>
      <c r="D1900" s="1" t="s">
        <v>21</v>
      </c>
      <c r="E1900" s="1">
        <v>0</v>
      </c>
      <c r="F1900" s="1">
        <v>0</v>
      </c>
      <c r="G1900" s="1">
        <v>0</v>
      </c>
      <c r="H1900" s="1">
        <v>0</v>
      </c>
      <c r="I1900" s="1">
        <v>0</v>
      </c>
      <c r="J1900" s="1">
        <v>0</v>
      </c>
      <c r="K1900" s="1">
        <v>371.40000000000003</v>
      </c>
      <c r="L1900" s="1">
        <v>382</v>
      </c>
      <c r="M1900" s="1">
        <v>385.2</v>
      </c>
      <c r="N1900" s="1">
        <v>399.48176929392446</v>
      </c>
      <c r="O1900" s="1">
        <v>396.89761038071174</v>
      </c>
      <c r="P1900" s="1">
        <v>399.42032646543498</v>
      </c>
      <c r="Q1900" s="1">
        <v>404.32164844333204</v>
      </c>
      <c r="R1900" s="1">
        <v>412.60018330576304</v>
      </c>
      <c r="S1900" s="1">
        <v>400.18316218493135</v>
      </c>
      <c r="T1900" s="1">
        <v>404.84795799037465</v>
      </c>
      <c r="U1900" s="1">
        <v>408.78652737752168</v>
      </c>
      <c r="V1900" s="1">
        <v>406.49356416843517</v>
      </c>
      <c r="W1900" s="1">
        <v>395.10464729000603</v>
      </c>
      <c r="X1900" s="1">
        <v>408.39872649031224</v>
      </c>
      <c r="Y1900" s="1">
        <v>418.70334804048787</v>
      </c>
    </row>
    <row r="1901" spans="1:25" x14ac:dyDescent="0.25">
      <c r="A1901" s="1" t="s">
        <v>232</v>
      </c>
      <c r="B1901" s="1" t="s">
        <v>4</v>
      </c>
      <c r="C1901" s="1"/>
      <c r="D1901" s="1" t="s">
        <v>5</v>
      </c>
      <c r="E1901" s="1"/>
      <c r="F1901" s="1"/>
      <c r="G1901" s="1"/>
      <c r="H1901" s="1"/>
      <c r="I1901" s="1"/>
      <c r="J1901" s="1"/>
      <c r="K1901" s="1"/>
      <c r="L1901" s="1"/>
      <c r="M1901" s="1"/>
      <c r="N1901" s="1">
        <v>35.6</v>
      </c>
      <c r="O1901" s="1">
        <v>38.200000000000003</v>
      </c>
      <c r="P1901" s="1">
        <v>34.6</v>
      </c>
      <c r="Q1901" s="1">
        <v>31.9</v>
      </c>
      <c r="R1901" s="1">
        <v>34.4</v>
      </c>
      <c r="S1901" s="1">
        <v>37.299999999999997</v>
      </c>
      <c r="T1901" s="1">
        <v>43.3</v>
      </c>
      <c r="U1901" s="1">
        <v>38.799999999999997</v>
      </c>
      <c r="V1901" s="1">
        <v>45.7</v>
      </c>
      <c r="W1901" s="1">
        <v>50.5</v>
      </c>
      <c r="X1901" s="1">
        <v>51.8</v>
      </c>
      <c r="Y1901" s="1">
        <v>51.4</v>
      </c>
    </row>
    <row r="1902" spans="1:25" x14ac:dyDescent="0.25">
      <c r="A1902" s="1" t="s">
        <v>232</v>
      </c>
      <c r="B1902" s="1" t="s">
        <v>6</v>
      </c>
      <c r="C1902" s="1"/>
      <c r="D1902" s="1" t="s">
        <v>7</v>
      </c>
      <c r="E1902" s="1"/>
      <c r="F1902" s="1"/>
      <c r="G1902" s="1"/>
      <c r="H1902" s="1"/>
      <c r="I1902" s="1"/>
      <c r="J1902" s="1"/>
      <c r="K1902" s="1"/>
      <c r="L1902" s="1"/>
      <c r="M1902" s="1"/>
      <c r="N1902" s="1">
        <v>328.24141943825879</v>
      </c>
      <c r="O1902" s="1">
        <v>321.11569789779895</v>
      </c>
      <c r="P1902" s="1">
        <v>304.58840392561984</v>
      </c>
      <c r="Q1902" s="1">
        <v>304.29826897470036</v>
      </c>
      <c r="R1902" s="1">
        <v>320.02732767069585</v>
      </c>
      <c r="S1902" s="1">
        <v>323.94546458141673</v>
      </c>
      <c r="T1902" s="1">
        <v>326.53208684716674</v>
      </c>
      <c r="U1902" s="1">
        <v>324.28435168640743</v>
      </c>
      <c r="V1902" s="1">
        <v>332.89926496952313</v>
      </c>
      <c r="W1902" s="1">
        <v>340.3265957260312</v>
      </c>
      <c r="X1902" s="1">
        <v>334.39862426112882</v>
      </c>
      <c r="Y1902" s="1">
        <v>327.96054379194055</v>
      </c>
    </row>
    <row r="1903" spans="1:25" x14ac:dyDescent="0.25">
      <c r="A1903" s="1" t="s">
        <v>232</v>
      </c>
      <c r="B1903" s="1" t="s">
        <v>8</v>
      </c>
      <c r="C1903" s="1"/>
      <c r="D1903" s="1" t="s">
        <v>9</v>
      </c>
      <c r="E1903" s="1"/>
      <c r="F1903" s="1"/>
      <c r="G1903" s="1"/>
      <c r="H1903" s="1"/>
      <c r="I1903" s="1"/>
      <c r="J1903" s="1"/>
      <c r="K1903" s="1"/>
      <c r="L1903" s="1"/>
      <c r="M1903" s="1"/>
      <c r="N1903" s="1">
        <v>562.42716758853521</v>
      </c>
      <c r="O1903" s="1">
        <v>566.05566167188101</v>
      </c>
      <c r="P1903" s="1">
        <v>557.3740296635184</v>
      </c>
      <c r="Q1903" s="1">
        <v>568.97376830892154</v>
      </c>
      <c r="R1903" s="1">
        <v>548.79688010454106</v>
      </c>
      <c r="S1903" s="1">
        <v>559.36727138914443</v>
      </c>
      <c r="T1903" s="1">
        <v>605.15879937860632</v>
      </c>
      <c r="U1903" s="1">
        <v>619.43915670418335</v>
      </c>
      <c r="V1903" s="1">
        <v>629.54110792398706</v>
      </c>
      <c r="W1903" s="1">
        <v>628.48836141156676</v>
      </c>
      <c r="X1903" s="1">
        <v>631.08492266917756</v>
      </c>
      <c r="Y1903" s="1">
        <v>654.02366746636062</v>
      </c>
    </row>
    <row r="1904" spans="1:25" x14ac:dyDescent="0.25">
      <c r="A1904" s="1" t="s">
        <v>232</v>
      </c>
      <c r="B1904" s="1" t="s">
        <v>10</v>
      </c>
      <c r="C1904" s="1"/>
      <c r="D1904" s="1" t="s">
        <v>11</v>
      </c>
      <c r="E1904" s="1"/>
      <c r="F1904" s="1"/>
      <c r="G1904" s="1"/>
      <c r="H1904" s="1"/>
      <c r="I1904" s="1"/>
      <c r="J1904" s="1"/>
      <c r="K1904" s="1"/>
      <c r="L1904" s="1"/>
      <c r="M1904" s="1"/>
      <c r="N1904" s="1">
        <v>111.13141297320595</v>
      </c>
      <c r="O1904" s="1">
        <v>110.22864043031997</v>
      </c>
      <c r="P1904" s="1">
        <v>108.33756641086185</v>
      </c>
      <c r="Q1904" s="1">
        <v>112.22796271637814</v>
      </c>
      <c r="R1904" s="1">
        <v>120.87579222476316</v>
      </c>
      <c r="S1904" s="1">
        <v>122.28726402943882</v>
      </c>
      <c r="T1904" s="1">
        <v>129.60911377422696</v>
      </c>
      <c r="U1904" s="1">
        <v>137.37649160940924</v>
      </c>
      <c r="V1904" s="1">
        <v>145.7596271064898</v>
      </c>
      <c r="W1904" s="1">
        <v>152.38504286240203</v>
      </c>
      <c r="X1904" s="1">
        <v>149.81645306969364</v>
      </c>
      <c r="Y1904" s="1">
        <v>149.3157887416989</v>
      </c>
    </row>
    <row r="1905" spans="1:25" x14ac:dyDescent="0.25">
      <c r="A1905" s="1" t="s">
        <v>232</v>
      </c>
      <c r="B1905" s="1" t="s">
        <v>12</v>
      </c>
      <c r="C1905" s="1"/>
      <c r="D1905" s="1" t="s">
        <v>13</v>
      </c>
      <c r="E1905" s="1"/>
      <c r="F1905" s="1"/>
      <c r="G1905" s="1"/>
      <c r="H1905" s="1"/>
      <c r="I1905" s="1"/>
      <c r="J1905" s="1"/>
      <c r="K1905" s="1"/>
      <c r="L1905" s="1"/>
      <c r="M1905" s="1"/>
      <c r="N1905" s="1">
        <v>163.79729179304965</v>
      </c>
      <c r="O1905" s="1">
        <v>156.73800414439964</v>
      </c>
      <c r="P1905" s="1">
        <v>156.32785275533342</v>
      </c>
      <c r="Q1905" s="1">
        <v>158.29362979987422</v>
      </c>
      <c r="R1905" s="1">
        <v>157.7636236933798</v>
      </c>
      <c r="S1905" s="1">
        <v>152.60402928777455</v>
      </c>
      <c r="T1905" s="1">
        <v>152.96998632734969</v>
      </c>
      <c r="U1905" s="1">
        <v>153.99455082950934</v>
      </c>
      <c r="V1905" s="1">
        <v>150.9619400693195</v>
      </c>
      <c r="W1905" s="1">
        <v>151.57310502875424</v>
      </c>
      <c r="X1905" s="1">
        <v>148.11390240178008</v>
      </c>
      <c r="Y1905" s="1">
        <v>145.96563669597006</v>
      </c>
    </row>
    <row r="1906" spans="1:25" x14ac:dyDescent="0.25">
      <c r="A1906" s="1" t="s">
        <v>232</v>
      </c>
      <c r="B1906" s="1" t="s">
        <v>14</v>
      </c>
      <c r="C1906" s="1"/>
      <c r="D1906" s="1" t="s">
        <v>15</v>
      </c>
      <c r="E1906" s="1"/>
      <c r="F1906" s="1"/>
      <c r="G1906" s="1"/>
      <c r="H1906" s="1"/>
      <c r="I1906" s="1"/>
      <c r="J1906" s="1"/>
      <c r="K1906" s="1"/>
      <c r="L1906" s="1"/>
      <c r="M1906" s="1"/>
      <c r="N1906" s="1">
        <v>185.86796082849466</v>
      </c>
      <c r="O1906" s="1">
        <v>181.65252044934019</v>
      </c>
      <c r="P1906" s="1">
        <v>181.44897734528081</v>
      </c>
      <c r="Q1906" s="1">
        <v>184.12800026018513</v>
      </c>
      <c r="R1906" s="1">
        <v>202.612543554007</v>
      </c>
      <c r="S1906" s="1">
        <v>204.51431994674948</v>
      </c>
      <c r="T1906" s="1">
        <v>212.78810038371628</v>
      </c>
      <c r="U1906" s="1">
        <v>211.01625926579598</v>
      </c>
      <c r="V1906" s="1">
        <v>215.95642521826875</v>
      </c>
      <c r="W1906" s="1">
        <v>221.26034505123883</v>
      </c>
      <c r="X1906" s="1">
        <v>221.994542003883</v>
      </c>
      <c r="Y1906" s="1">
        <v>221.93324049090435</v>
      </c>
    </row>
    <row r="1907" spans="1:25" x14ac:dyDescent="0.25">
      <c r="A1907" s="1" t="s">
        <v>232</v>
      </c>
      <c r="B1907" s="1" t="s">
        <v>16</v>
      </c>
      <c r="C1907" s="1"/>
      <c r="D1907" s="1" t="s">
        <v>17</v>
      </c>
      <c r="E1907" s="1"/>
      <c r="F1907" s="1"/>
      <c r="G1907" s="1"/>
      <c r="H1907" s="1"/>
      <c r="I1907" s="1"/>
      <c r="J1907" s="1"/>
      <c r="K1907" s="1"/>
      <c r="L1907" s="1"/>
      <c r="M1907" s="1"/>
      <c r="N1907" s="1">
        <v>181.73474737845564</v>
      </c>
      <c r="O1907" s="1">
        <v>173.80947540626025</v>
      </c>
      <c r="P1907" s="1">
        <v>170.02316989938572</v>
      </c>
      <c r="Q1907" s="1">
        <v>168.07836993994059</v>
      </c>
      <c r="R1907" s="1">
        <v>170.82383275261324</v>
      </c>
      <c r="S1907" s="1">
        <v>172.68165076547592</v>
      </c>
      <c r="T1907" s="1">
        <v>179.14191328893392</v>
      </c>
      <c r="U1907" s="1">
        <v>177.98918990469465</v>
      </c>
      <c r="V1907" s="1">
        <v>183.18163471241169</v>
      </c>
      <c r="W1907" s="1">
        <v>191.96654992000691</v>
      </c>
      <c r="X1907" s="1">
        <v>187.29155559433696</v>
      </c>
      <c r="Y1907" s="1">
        <v>185.20112281312561</v>
      </c>
    </row>
    <row r="1908" spans="1:25" x14ac:dyDescent="0.25">
      <c r="A1908" s="1" t="s">
        <v>232</v>
      </c>
      <c r="B1908" s="1" t="s">
        <v>18</v>
      </c>
      <c r="C1908" s="1"/>
      <c r="D1908" s="1" t="s">
        <v>19</v>
      </c>
      <c r="E1908" s="1"/>
      <c r="F1908" s="1"/>
      <c r="G1908" s="1"/>
      <c r="H1908" s="1"/>
      <c r="I1908" s="1"/>
      <c r="J1908" s="1"/>
      <c r="K1908" s="1"/>
      <c r="L1908" s="1"/>
      <c r="M1908" s="1"/>
      <c r="N1908" s="1">
        <v>201.40567118226602</v>
      </c>
      <c r="O1908" s="1">
        <v>218.01843818251893</v>
      </c>
      <c r="P1908" s="1">
        <v>239.67220386347003</v>
      </c>
      <c r="Q1908" s="1">
        <v>249.8649760681509</v>
      </c>
      <c r="R1908" s="1">
        <v>265.67555327044306</v>
      </c>
      <c r="S1908" s="1">
        <v>258.5652883717753</v>
      </c>
      <c r="T1908" s="1">
        <v>269.88054918364594</v>
      </c>
      <c r="U1908" s="1">
        <v>275.87853025936596</v>
      </c>
      <c r="V1908" s="1">
        <v>274.53424103652407</v>
      </c>
      <c r="W1908" s="1">
        <v>278.58022514821147</v>
      </c>
      <c r="X1908" s="1">
        <v>277.97105659800343</v>
      </c>
      <c r="Y1908" s="1">
        <v>266.5256812873086</v>
      </c>
    </row>
    <row r="1909" spans="1:25" x14ac:dyDescent="0.25">
      <c r="A1909" s="1" t="s">
        <v>232</v>
      </c>
      <c r="B1909" s="1" t="s">
        <v>20</v>
      </c>
      <c r="C1909" s="1"/>
      <c r="D1909" s="1" t="s">
        <v>21</v>
      </c>
      <c r="E1909" s="1">
        <v>1490.4</v>
      </c>
      <c r="F1909" s="1">
        <v>1514.8</v>
      </c>
      <c r="G1909" s="1">
        <v>1559.8</v>
      </c>
      <c r="H1909" s="1">
        <v>1619.5</v>
      </c>
      <c r="I1909" s="1">
        <v>1626.7</v>
      </c>
      <c r="J1909" s="1">
        <v>1674.9</v>
      </c>
      <c r="K1909" s="1">
        <v>1664.2</v>
      </c>
      <c r="L1909" s="1">
        <v>1685.8999999999999</v>
      </c>
      <c r="M1909" s="1">
        <v>1706.3</v>
      </c>
      <c r="N1909" s="1">
        <v>1770.2056711822661</v>
      </c>
      <c r="O1909" s="1">
        <v>1765.818438182519</v>
      </c>
      <c r="P1909" s="1">
        <v>1752.3722038634701</v>
      </c>
      <c r="Q1909" s="1">
        <v>1777.7649760681506</v>
      </c>
      <c r="R1909" s="1">
        <v>1820.9755532704432</v>
      </c>
      <c r="S1909" s="1">
        <v>1831.2652883717756</v>
      </c>
      <c r="T1909" s="1">
        <v>1919.3805491836456</v>
      </c>
      <c r="U1909" s="1">
        <v>1938.7785302593661</v>
      </c>
      <c r="V1909" s="1">
        <v>1978.5342410365242</v>
      </c>
      <c r="W1909" s="1">
        <v>2015.0802251482114</v>
      </c>
      <c r="X1909" s="1">
        <v>2002.4710565980035</v>
      </c>
      <c r="Y1909" s="1">
        <v>2002.3256812873087</v>
      </c>
    </row>
    <row r="1910" spans="1:25" x14ac:dyDescent="0.25">
      <c r="A1910" s="1" t="s">
        <v>233</v>
      </c>
      <c r="B1910" s="1" t="s">
        <v>4</v>
      </c>
      <c r="C1910" s="1"/>
      <c r="D1910" s="1" t="s">
        <v>5</v>
      </c>
      <c r="E1910" s="1"/>
      <c r="F1910" s="1"/>
      <c r="G1910" s="1"/>
      <c r="H1910" s="1"/>
      <c r="I1910" s="1"/>
      <c r="J1910" s="1"/>
      <c r="K1910" s="1"/>
      <c r="L1910" s="1"/>
      <c r="M1910" s="1"/>
      <c r="N1910" s="1">
        <v>19.399999999999999</v>
      </c>
      <c r="O1910" s="1">
        <v>16.2</v>
      </c>
      <c r="P1910" s="1">
        <v>18.100000000000001</v>
      </c>
      <c r="Q1910" s="1">
        <v>16.899999999999999</v>
      </c>
      <c r="R1910" s="1">
        <v>11.9</v>
      </c>
      <c r="S1910" s="1">
        <v>16.3</v>
      </c>
      <c r="T1910" s="1">
        <v>23.7</v>
      </c>
      <c r="U1910" s="1">
        <v>24.1</v>
      </c>
      <c r="V1910" s="1">
        <v>24.5</v>
      </c>
      <c r="W1910" s="1">
        <v>20.9</v>
      </c>
      <c r="X1910" s="1">
        <v>22.1</v>
      </c>
      <c r="Y1910" s="1">
        <v>19.7</v>
      </c>
    </row>
    <row r="1911" spans="1:25" x14ac:dyDescent="0.25">
      <c r="A1911" s="1" t="s">
        <v>233</v>
      </c>
      <c r="B1911" s="1" t="s">
        <v>6</v>
      </c>
      <c r="C1911" s="1"/>
      <c r="D1911" s="1" t="s">
        <v>7</v>
      </c>
      <c r="E1911" s="1"/>
      <c r="F1911" s="1"/>
      <c r="G1911" s="1"/>
      <c r="H1911" s="1"/>
      <c r="I1911" s="1"/>
      <c r="J1911" s="1"/>
      <c r="K1911" s="1"/>
      <c r="L1911" s="1"/>
      <c r="M1911" s="1"/>
      <c r="N1911" s="1">
        <v>76.311288700524386</v>
      </c>
      <c r="O1911" s="1">
        <v>74.524324423221174</v>
      </c>
      <c r="P1911" s="1">
        <v>74.288403925619832</v>
      </c>
      <c r="Q1911" s="1">
        <v>71.143808255659124</v>
      </c>
      <c r="R1911" s="1">
        <v>72.473481796072448</v>
      </c>
      <c r="S1911" s="1">
        <v>67.017102115915364</v>
      </c>
      <c r="T1911" s="1">
        <v>68.032351309365296</v>
      </c>
      <c r="U1911" s="1">
        <v>63.020437673844562</v>
      </c>
      <c r="V1911" s="1">
        <v>65.332744711366075</v>
      </c>
      <c r="W1911" s="1">
        <v>65.945251827568683</v>
      </c>
      <c r="X1911" s="1">
        <v>65.922869697128206</v>
      </c>
      <c r="Y1911" s="1">
        <v>67.062734258196869</v>
      </c>
    </row>
    <row r="1912" spans="1:25" x14ac:dyDescent="0.25">
      <c r="A1912" s="1" t="s">
        <v>233</v>
      </c>
      <c r="B1912" s="1" t="s">
        <v>8</v>
      </c>
      <c r="C1912" s="1"/>
      <c r="D1912" s="1" t="s">
        <v>9</v>
      </c>
      <c r="E1912" s="1"/>
      <c r="F1912" s="1"/>
      <c r="G1912" s="1"/>
      <c r="H1912" s="1"/>
      <c r="I1912" s="1"/>
      <c r="J1912" s="1"/>
      <c r="K1912" s="1"/>
      <c r="L1912" s="1"/>
      <c r="M1912" s="1"/>
      <c r="N1912" s="1">
        <v>86.952296889591253</v>
      </c>
      <c r="O1912" s="1">
        <v>81.893883674552214</v>
      </c>
      <c r="P1912" s="1">
        <v>83.588315377804022</v>
      </c>
      <c r="Q1912" s="1">
        <v>84.117709720372844</v>
      </c>
      <c r="R1912" s="1">
        <v>86.452951105303299</v>
      </c>
      <c r="S1912" s="1">
        <v>86.684386384544624</v>
      </c>
      <c r="T1912" s="1">
        <v>84.663831557922762</v>
      </c>
      <c r="U1912" s="1">
        <v>76.882231473465112</v>
      </c>
      <c r="V1912" s="1">
        <v>80.861375044818942</v>
      </c>
      <c r="W1912" s="1">
        <v>83.427023473519981</v>
      </c>
      <c r="X1912" s="1">
        <v>91.442527593241635</v>
      </c>
      <c r="Y1912" s="1">
        <v>93.504553040575757</v>
      </c>
    </row>
    <row r="1913" spans="1:25" x14ac:dyDescent="0.25">
      <c r="A1913" s="1" t="s">
        <v>233</v>
      </c>
      <c r="B1913" s="1" t="s">
        <v>10</v>
      </c>
      <c r="C1913" s="1"/>
      <c r="D1913" s="1" t="s">
        <v>11</v>
      </c>
      <c r="E1913" s="1"/>
      <c r="F1913" s="1"/>
      <c r="G1913" s="1"/>
      <c r="H1913" s="1"/>
      <c r="I1913" s="1"/>
      <c r="J1913" s="1"/>
      <c r="K1913" s="1"/>
      <c r="L1913" s="1"/>
      <c r="M1913" s="1"/>
      <c r="N1913" s="1">
        <v>25.836414409884348</v>
      </c>
      <c r="O1913" s="1">
        <v>25.581791902226609</v>
      </c>
      <c r="P1913" s="1">
        <v>26.42328069657615</v>
      </c>
      <c r="Q1913" s="1">
        <v>26.238482023968039</v>
      </c>
      <c r="R1913" s="1">
        <v>27.373567098624271</v>
      </c>
      <c r="S1913" s="1">
        <v>25.298511499540016</v>
      </c>
      <c r="T1913" s="1">
        <v>27.003817132711937</v>
      </c>
      <c r="U1913" s="1">
        <v>26.697330852690328</v>
      </c>
      <c r="V1913" s="1">
        <v>28.605880243814987</v>
      </c>
      <c r="W1913" s="1">
        <v>29.527724698911346</v>
      </c>
      <c r="X1913" s="1">
        <v>29.534602709630171</v>
      </c>
      <c r="Y1913" s="1">
        <v>30.532712701227364</v>
      </c>
    </row>
    <row r="1914" spans="1:25" x14ac:dyDescent="0.25">
      <c r="A1914" s="1" t="s">
        <v>233</v>
      </c>
      <c r="B1914" s="1" t="s">
        <v>12</v>
      </c>
      <c r="C1914" s="1"/>
      <c r="D1914" s="1" t="s">
        <v>13</v>
      </c>
      <c r="E1914" s="1"/>
      <c r="F1914" s="1"/>
      <c r="G1914" s="1"/>
      <c r="H1914" s="1"/>
      <c r="I1914" s="1"/>
      <c r="J1914" s="1"/>
      <c r="K1914" s="1"/>
      <c r="L1914" s="1"/>
      <c r="M1914" s="1"/>
      <c r="N1914" s="1">
        <v>34.12186714619984</v>
      </c>
      <c r="O1914" s="1">
        <v>32.43699421965318</v>
      </c>
      <c r="P1914" s="1">
        <v>32.878721296316677</v>
      </c>
      <c r="Q1914" s="1">
        <v>33.457164848984192</v>
      </c>
      <c r="R1914" s="1">
        <v>30.26376742160279</v>
      </c>
      <c r="S1914" s="1">
        <v>30.157874417572664</v>
      </c>
      <c r="T1914" s="1">
        <v>26.950116879107306</v>
      </c>
      <c r="U1914" s="1">
        <v>27.225555947758558</v>
      </c>
      <c r="V1914" s="1">
        <v>24.863028122669235</v>
      </c>
      <c r="W1914" s="1">
        <v>25.011709257577724</v>
      </c>
      <c r="X1914" s="1">
        <v>25.828258545843244</v>
      </c>
      <c r="Y1914" s="1">
        <v>26.522412742623377</v>
      </c>
    </row>
    <row r="1915" spans="1:25" x14ac:dyDescent="0.25">
      <c r="A1915" s="1" t="s">
        <v>233</v>
      </c>
      <c r="B1915" s="1" t="s">
        <v>14</v>
      </c>
      <c r="C1915" s="1"/>
      <c r="D1915" s="1" t="s">
        <v>15</v>
      </c>
      <c r="E1915" s="1"/>
      <c r="F1915" s="1"/>
      <c r="G1915" s="1"/>
      <c r="H1915" s="1"/>
      <c r="I1915" s="1"/>
      <c r="J1915" s="1"/>
      <c r="K1915" s="1"/>
      <c r="L1915" s="1"/>
      <c r="M1915" s="1"/>
      <c r="N1915" s="1">
        <v>38.719577086402637</v>
      </c>
      <c r="O1915" s="1">
        <v>37.593063583815031</v>
      </c>
      <c r="P1915" s="1">
        <v>38.162171682701832</v>
      </c>
      <c r="Q1915" s="1">
        <v>38.917553825806031</v>
      </c>
      <c r="R1915" s="1">
        <v>38.86712761324042</v>
      </c>
      <c r="S1915" s="1">
        <v>40.416476591968049</v>
      </c>
      <c r="T1915" s="1">
        <v>37.488819300489567</v>
      </c>
      <c r="U1915" s="1">
        <v>37.30674196964349</v>
      </c>
      <c r="V1915" s="1">
        <v>35.567446145746494</v>
      </c>
      <c r="W1915" s="1">
        <v>36.511090932676098</v>
      </c>
      <c r="X1915" s="1">
        <v>38.711642416177661</v>
      </c>
      <c r="Y1915" s="1">
        <v>40.325963965532246</v>
      </c>
    </row>
    <row r="1916" spans="1:25" x14ac:dyDescent="0.25">
      <c r="A1916" s="1" t="s">
        <v>233</v>
      </c>
      <c r="B1916" s="1" t="s">
        <v>16</v>
      </c>
      <c r="C1916" s="1"/>
      <c r="D1916" s="1" t="s">
        <v>17</v>
      </c>
      <c r="E1916" s="1"/>
      <c r="F1916" s="1"/>
      <c r="G1916" s="1"/>
      <c r="H1916" s="1"/>
      <c r="I1916" s="1"/>
      <c r="J1916" s="1"/>
      <c r="K1916" s="1"/>
      <c r="L1916" s="1"/>
      <c r="M1916" s="1"/>
      <c r="N1916" s="1">
        <v>37.858555767397519</v>
      </c>
      <c r="O1916" s="1">
        <v>35.96994219653179</v>
      </c>
      <c r="P1916" s="1">
        <v>35.759107020981482</v>
      </c>
      <c r="Q1916" s="1">
        <v>35.525281325209775</v>
      </c>
      <c r="R1916" s="1">
        <v>32.769104965156799</v>
      </c>
      <c r="S1916" s="1">
        <v>34.125648990459283</v>
      </c>
      <c r="T1916" s="1">
        <v>31.561063820403117</v>
      </c>
      <c r="U1916" s="1">
        <v>31.467702082597949</v>
      </c>
      <c r="V1916" s="1">
        <v>30.169525731584255</v>
      </c>
      <c r="W1916" s="1">
        <v>31.677199809746185</v>
      </c>
      <c r="X1916" s="1">
        <v>32.660099037979109</v>
      </c>
      <c r="Y1916" s="1">
        <v>33.651623291844373</v>
      </c>
    </row>
    <row r="1917" spans="1:25" x14ac:dyDescent="0.25">
      <c r="A1917" s="1" t="s">
        <v>233</v>
      </c>
      <c r="B1917" s="1" t="s">
        <v>18</v>
      </c>
      <c r="C1917" s="1"/>
      <c r="D1917" s="1" t="s">
        <v>19</v>
      </c>
      <c r="E1917" s="1"/>
      <c r="F1917" s="1"/>
      <c r="G1917" s="1"/>
      <c r="H1917" s="1"/>
      <c r="I1917" s="1"/>
      <c r="J1917" s="1"/>
      <c r="K1917" s="1"/>
      <c r="L1917" s="1"/>
      <c r="M1917" s="1"/>
      <c r="N1917" s="1">
        <v>38.499749589490975</v>
      </c>
      <c r="O1917" s="1">
        <v>37.576534195537661</v>
      </c>
      <c r="P1917" s="1">
        <v>37.800319368360356</v>
      </c>
      <c r="Q1917" s="1">
        <v>39.671391560180915</v>
      </c>
      <c r="R1917" s="1">
        <v>42.387776635221535</v>
      </c>
      <c r="S1917" s="1">
        <v>40.892952936086886</v>
      </c>
      <c r="T1917" s="1">
        <v>35.247636396347772</v>
      </c>
      <c r="U1917" s="1">
        <v>34.319452449567727</v>
      </c>
      <c r="V1917" s="1">
        <v>38.494797274656541</v>
      </c>
      <c r="W1917" s="1">
        <v>44.031602904278699</v>
      </c>
      <c r="X1917" s="1">
        <v>40.519294873195136</v>
      </c>
      <c r="Y1917" s="1">
        <v>36.523202699195437</v>
      </c>
    </row>
    <row r="1918" spans="1:25" x14ac:dyDescent="0.25">
      <c r="A1918" s="1" t="s">
        <v>233</v>
      </c>
      <c r="B1918" s="1" t="s">
        <v>20</v>
      </c>
      <c r="C1918" s="1"/>
      <c r="D1918" s="1" t="s">
        <v>21</v>
      </c>
      <c r="E1918" s="1">
        <v>281</v>
      </c>
      <c r="F1918" s="1">
        <v>292.59999999999997</v>
      </c>
      <c r="G1918" s="1">
        <v>308.89999999999998</v>
      </c>
      <c r="H1918" s="1">
        <v>312.90000000000003</v>
      </c>
      <c r="I1918" s="1">
        <v>325.8</v>
      </c>
      <c r="J1918" s="1">
        <v>318.5</v>
      </c>
      <c r="K1918" s="1">
        <v>331.9</v>
      </c>
      <c r="L1918" s="1">
        <v>340.7</v>
      </c>
      <c r="M1918" s="1">
        <v>332.5</v>
      </c>
      <c r="N1918" s="1">
        <v>357.69974958949103</v>
      </c>
      <c r="O1918" s="1">
        <v>341.77653419553764</v>
      </c>
      <c r="P1918" s="1">
        <v>347.00031936836041</v>
      </c>
      <c r="Q1918" s="1">
        <v>345.9713915601809</v>
      </c>
      <c r="R1918" s="1">
        <v>342.48777663522156</v>
      </c>
      <c r="S1918" s="1">
        <v>340.89295293608689</v>
      </c>
      <c r="T1918" s="1">
        <v>334.64763639634776</v>
      </c>
      <c r="U1918" s="1">
        <v>321.01945244956772</v>
      </c>
      <c r="V1918" s="1">
        <v>328.39479727465653</v>
      </c>
      <c r="W1918" s="1">
        <v>337.03160290427871</v>
      </c>
      <c r="X1918" s="1">
        <v>346.71929487319517</v>
      </c>
      <c r="Y1918" s="1">
        <v>347.82320269919541</v>
      </c>
    </row>
    <row r="1919" spans="1:25" x14ac:dyDescent="0.25">
      <c r="A1919" s="1" t="s">
        <v>234</v>
      </c>
      <c r="B1919" s="1" t="s">
        <v>4</v>
      </c>
      <c r="C1919" s="1"/>
      <c r="D1919" s="1" t="s">
        <v>5</v>
      </c>
      <c r="E1919" s="1"/>
      <c r="F1919" s="1"/>
      <c r="G1919" s="1"/>
      <c r="H1919" s="1"/>
      <c r="I1919" s="1"/>
      <c r="J1919" s="1"/>
      <c r="K1919" s="1"/>
      <c r="L1919" s="1"/>
      <c r="M1919" s="1"/>
      <c r="N1919" s="1">
        <v>8.3000000000000007</v>
      </c>
      <c r="O1919" s="1">
        <v>7.3</v>
      </c>
      <c r="P1919" s="1">
        <v>7.3</v>
      </c>
      <c r="Q1919" s="1">
        <v>7.4</v>
      </c>
      <c r="R1919" s="1">
        <v>6.7</v>
      </c>
      <c r="S1919" s="1">
        <v>7.1</v>
      </c>
      <c r="T1919" s="1">
        <v>7.7</v>
      </c>
      <c r="U1919" s="1">
        <v>5.0999999999999996</v>
      </c>
      <c r="V1919" s="1">
        <v>6.1</v>
      </c>
      <c r="W1919" s="1">
        <v>6.6</v>
      </c>
      <c r="X1919" s="1">
        <v>5.8</v>
      </c>
      <c r="Y1919" s="1">
        <v>6.2</v>
      </c>
    </row>
    <row r="1920" spans="1:25" x14ac:dyDescent="0.25">
      <c r="A1920" s="1" t="s">
        <v>234</v>
      </c>
      <c r="B1920" s="1" t="s">
        <v>6</v>
      </c>
      <c r="C1920" s="1"/>
      <c r="D1920" s="1" t="s">
        <v>7</v>
      </c>
      <c r="E1920" s="1"/>
      <c r="F1920" s="1"/>
      <c r="G1920" s="1"/>
      <c r="H1920" s="1"/>
      <c r="I1920" s="1"/>
      <c r="J1920" s="1"/>
      <c r="K1920" s="1"/>
      <c r="L1920" s="1"/>
      <c r="M1920" s="1"/>
      <c r="N1920" s="1">
        <v>15.73428633000503</v>
      </c>
      <c r="O1920" s="1">
        <v>15.806368809118686</v>
      </c>
      <c r="P1920" s="1">
        <v>14.155836776859504</v>
      </c>
      <c r="Q1920" s="1">
        <v>13.383488681757656</v>
      </c>
      <c r="R1920" s="1">
        <v>14.388551308577442</v>
      </c>
      <c r="S1920" s="1">
        <v>13.203017479300826</v>
      </c>
      <c r="T1920" s="1">
        <v>13.745666888592988</v>
      </c>
      <c r="U1920" s="1">
        <v>13.858793081216497</v>
      </c>
      <c r="V1920" s="1">
        <v>14.830476873431335</v>
      </c>
      <c r="W1920" s="1">
        <v>13.278316357835317</v>
      </c>
      <c r="X1920" s="1">
        <v>13.963409530784118</v>
      </c>
      <c r="Y1920" s="1">
        <v>15.590841764889955</v>
      </c>
    </row>
    <row r="1921" spans="1:25" x14ac:dyDescent="0.25">
      <c r="A1921" s="1" t="s">
        <v>234</v>
      </c>
      <c r="B1921" s="1" t="s">
        <v>8</v>
      </c>
      <c r="C1921" s="1"/>
      <c r="D1921" s="1" t="s">
        <v>9</v>
      </c>
      <c r="E1921" s="1"/>
      <c r="F1921" s="1"/>
      <c r="G1921" s="1"/>
      <c r="H1921" s="1"/>
      <c r="I1921" s="1"/>
      <c r="J1921" s="1"/>
      <c r="K1921" s="1"/>
      <c r="L1921" s="1"/>
      <c r="M1921" s="1"/>
      <c r="N1921" s="1">
        <v>14.438617915379639</v>
      </c>
      <c r="O1921" s="1">
        <v>17.167815650328414</v>
      </c>
      <c r="P1921" s="1">
        <v>16.009142561983474</v>
      </c>
      <c r="Q1921" s="1">
        <v>14.180559254327564</v>
      </c>
      <c r="R1921" s="1">
        <v>15.476826745072417</v>
      </c>
      <c r="S1921" s="1">
        <v>13.512931002759892</v>
      </c>
      <c r="T1921" s="1">
        <v>13.598318908122502</v>
      </c>
      <c r="U1921" s="1">
        <v>14.5702101792326</v>
      </c>
      <c r="V1921" s="1">
        <v>15.576012907852277</v>
      </c>
      <c r="W1921" s="1">
        <v>17.076168855074243</v>
      </c>
      <c r="X1921" s="1">
        <v>16.280737912154979</v>
      </c>
      <c r="Y1921" s="1">
        <v>16.810868884948363</v>
      </c>
    </row>
    <row r="1922" spans="1:25" x14ac:dyDescent="0.25">
      <c r="A1922" s="1" t="s">
        <v>234</v>
      </c>
      <c r="B1922" s="1" t="s">
        <v>10</v>
      </c>
      <c r="C1922" s="1"/>
      <c r="D1922" s="1" t="s">
        <v>11</v>
      </c>
      <c r="E1922" s="1"/>
      <c r="F1922" s="1"/>
      <c r="G1922" s="1"/>
      <c r="H1922" s="1"/>
      <c r="I1922" s="1"/>
      <c r="J1922" s="1"/>
      <c r="K1922" s="1"/>
      <c r="L1922" s="1"/>
      <c r="M1922" s="1"/>
      <c r="N1922" s="1">
        <v>5.3270957546153301</v>
      </c>
      <c r="O1922" s="1">
        <v>5.425815540552902</v>
      </c>
      <c r="P1922" s="1">
        <v>5.0350206611570245</v>
      </c>
      <c r="Q1922" s="1">
        <v>4.9359520639147796</v>
      </c>
      <c r="R1922" s="1">
        <v>5.4346219463501395</v>
      </c>
      <c r="S1922" s="1">
        <v>4.9840515179392817</v>
      </c>
      <c r="T1922" s="1">
        <v>5.4560142032845089</v>
      </c>
      <c r="U1922" s="1">
        <v>5.8709967395509048</v>
      </c>
      <c r="V1922" s="1">
        <v>6.4935102187163851</v>
      </c>
      <c r="W1922" s="1">
        <v>5.9455147870904401</v>
      </c>
      <c r="X1922" s="1">
        <v>6.2558525570609058</v>
      </c>
      <c r="Y1922" s="1">
        <v>7.0982893501616795</v>
      </c>
    </row>
    <row r="1923" spans="1:25" x14ac:dyDescent="0.25">
      <c r="A1923" s="1" t="s">
        <v>234</v>
      </c>
      <c r="B1923" s="1" t="s">
        <v>12</v>
      </c>
      <c r="C1923" s="1"/>
      <c r="D1923" s="1" t="s">
        <v>13</v>
      </c>
      <c r="E1923" s="1"/>
      <c r="F1923" s="1"/>
      <c r="G1923" s="1"/>
      <c r="H1923" s="1"/>
      <c r="I1923" s="1"/>
      <c r="J1923" s="1"/>
      <c r="K1923" s="1"/>
      <c r="L1923" s="1"/>
      <c r="M1923" s="1"/>
      <c r="N1923" s="1">
        <v>8.9080574573186571</v>
      </c>
      <c r="O1923" s="1">
        <v>8.2010513687425028</v>
      </c>
      <c r="P1923" s="1">
        <v>7.7271152110257368</v>
      </c>
      <c r="Q1923" s="1">
        <v>7.9069295982307395</v>
      </c>
      <c r="R1923" s="1">
        <v>7.7812630662020901</v>
      </c>
      <c r="S1923" s="1">
        <v>7.143412469491901</v>
      </c>
      <c r="T1923" s="1">
        <v>6.7656022581925637</v>
      </c>
      <c r="U1923" s="1">
        <v>7.3452281150723602</v>
      </c>
      <c r="V1923" s="1">
        <v>7.0802000614223655</v>
      </c>
      <c r="W1923" s="1">
        <v>7.3532278289445232</v>
      </c>
      <c r="X1923" s="1">
        <v>7.6262450644619451</v>
      </c>
      <c r="Y1923" s="1">
        <v>6.9406910958307941</v>
      </c>
    </row>
    <row r="1924" spans="1:25" x14ac:dyDescent="0.25">
      <c r="A1924" s="1" t="s">
        <v>234</v>
      </c>
      <c r="B1924" s="1" t="s">
        <v>14</v>
      </c>
      <c r="C1924" s="1"/>
      <c r="D1924" s="1" t="s">
        <v>15</v>
      </c>
      <c r="E1924" s="1"/>
      <c r="F1924" s="1"/>
      <c r="G1924" s="1"/>
      <c r="H1924" s="1"/>
      <c r="I1924" s="1"/>
      <c r="J1924" s="1"/>
      <c r="K1924" s="1"/>
      <c r="L1924" s="1"/>
      <c r="M1924" s="1"/>
      <c r="N1924" s="1">
        <v>10.108362943062657</v>
      </c>
      <c r="O1924" s="1">
        <v>9.5046613589268194</v>
      </c>
      <c r="P1924" s="1">
        <v>8.9688249928447181</v>
      </c>
      <c r="Q1924" s="1">
        <v>9.1973829708809429</v>
      </c>
      <c r="R1924" s="1">
        <v>9.9933144599303141</v>
      </c>
      <c r="S1924" s="1">
        <v>9.5733392500554704</v>
      </c>
      <c r="T1924" s="1">
        <v>9.4112556785604013</v>
      </c>
      <c r="U1924" s="1">
        <v>10.065048093893399</v>
      </c>
      <c r="V1924" s="1">
        <v>10.128478041503969</v>
      </c>
      <c r="W1924" s="1">
        <v>10.733947334284602</v>
      </c>
      <c r="X1924" s="1">
        <v>11.430289478850812</v>
      </c>
      <c r="Y1924" s="1">
        <v>10.552963704412916</v>
      </c>
    </row>
    <row r="1925" spans="1:25" x14ac:dyDescent="0.25">
      <c r="A1925" s="1" t="s">
        <v>234</v>
      </c>
      <c r="B1925" s="1" t="s">
        <v>16</v>
      </c>
      <c r="C1925" s="1"/>
      <c r="D1925" s="1" t="s">
        <v>17</v>
      </c>
      <c r="E1925" s="1"/>
      <c r="F1925" s="1"/>
      <c r="G1925" s="1"/>
      <c r="H1925" s="1"/>
      <c r="I1925" s="1"/>
      <c r="J1925" s="1"/>
      <c r="K1925" s="1"/>
      <c r="L1925" s="1"/>
      <c r="M1925" s="1"/>
      <c r="N1925" s="1">
        <v>9.8835795996186828</v>
      </c>
      <c r="O1925" s="1">
        <v>9.0942872723306802</v>
      </c>
      <c r="P1925" s="1">
        <v>8.4040597961295429</v>
      </c>
      <c r="Q1925" s="1">
        <v>8.3956874308883158</v>
      </c>
      <c r="R1925" s="1">
        <v>8.4254224738675951</v>
      </c>
      <c r="S1925" s="1">
        <v>8.0832482804526293</v>
      </c>
      <c r="T1925" s="1">
        <v>7.9231420632470329</v>
      </c>
      <c r="U1925" s="1">
        <v>8.4897237910342387</v>
      </c>
      <c r="V1925" s="1">
        <v>8.5913218970736622</v>
      </c>
      <c r="W1925" s="1">
        <v>9.3128248367708739</v>
      </c>
      <c r="X1925" s="1">
        <v>9.6434654566872453</v>
      </c>
      <c r="Y1925" s="1">
        <v>8.8063451997562883</v>
      </c>
    </row>
    <row r="1926" spans="1:25" x14ac:dyDescent="0.25">
      <c r="A1926" s="1" t="s">
        <v>234</v>
      </c>
      <c r="B1926" s="1" t="s">
        <v>18</v>
      </c>
      <c r="C1926" s="1"/>
      <c r="D1926" s="1" t="s">
        <v>19</v>
      </c>
      <c r="E1926" s="1"/>
      <c r="F1926" s="1"/>
      <c r="G1926" s="1"/>
      <c r="H1926" s="1"/>
      <c r="I1926" s="1"/>
      <c r="J1926" s="1"/>
      <c r="K1926" s="1"/>
      <c r="L1926" s="1"/>
      <c r="M1926" s="1"/>
      <c r="N1926" s="1">
        <v>5.9575389983579647</v>
      </c>
      <c r="O1926" s="1">
        <v>5.8254700012847405</v>
      </c>
      <c r="P1926" s="1">
        <v>7.1471888930781349</v>
      </c>
      <c r="Q1926" s="1">
        <v>7.1619812936372025</v>
      </c>
      <c r="R1926" s="1">
        <v>6.5490275852818893</v>
      </c>
      <c r="S1926" s="1">
        <v>6.6141943122566538</v>
      </c>
      <c r="T1926" s="1">
        <v>7.3212544415958263</v>
      </c>
      <c r="U1926" s="1">
        <v>6.6832853025936609</v>
      </c>
      <c r="V1926" s="1">
        <v>7.1517614207528206</v>
      </c>
      <c r="W1926" s="1">
        <v>7.1019428469924728</v>
      </c>
      <c r="X1926" s="1">
        <v>7.4004019310164049</v>
      </c>
      <c r="Y1926" s="1">
        <v>6.4439743922484647</v>
      </c>
    </row>
    <row r="1927" spans="1:25" x14ac:dyDescent="0.25">
      <c r="A1927" s="1" t="s">
        <v>234</v>
      </c>
      <c r="B1927" s="1" t="s">
        <v>20</v>
      </c>
      <c r="C1927" s="1"/>
      <c r="D1927" s="1" t="s">
        <v>21</v>
      </c>
      <c r="E1927" s="1">
        <v>73</v>
      </c>
      <c r="F1927" s="1">
        <v>77.400000000000006</v>
      </c>
      <c r="G1927" s="1">
        <v>78.2</v>
      </c>
      <c r="H1927" s="1">
        <v>76.7</v>
      </c>
      <c r="I1927" s="1">
        <v>76</v>
      </c>
      <c r="J1927" s="1">
        <v>75.5</v>
      </c>
      <c r="K1927" s="1">
        <v>71.900000000000006</v>
      </c>
      <c r="L1927" s="1">
        <v>74.3</v>
      </c>
      <c r="M1927" s="1">
        <v>78.300000000000011</v>
      </c>
      <c r="N1927" s="1">
        <v>78.65753899835795</v>
      </c>
      <c r="O1927" s="1">
        <v>78.325470001284742</v>
      </c>
      <c r="P1927" s="1">
        <v>74.747188893078146</v>
      </c>
      <c r="Q1927" s="1">
        <v>72.561981293637203</v>
      </c>
      <c r="R1927" s="1">
        <v>74.749027585281894</v>
      </c>
      <c r="S1927" s="1">
        <v>70.214194312256652</v>
      </c>
      <c r="T1927" s="1">
        <v>71.921254441595821</v>
      </c>
      <c r="U1927" s="1">
        <v>71.983285302593657</v>
      </c>
      <c r="V1927" s="1">
        <v>75.951761420752817</v>
      </c>
      <c r="W1927" s="1">
        <v>77.401942846992469</v>
      </c>
      <c r="X1927" s="1">
        <v>78.400401931016404</v>
      </c>
      <c r="Y1927" s="1">
        <v>78.443974392248464</v>
      </c>
    </row>
    <row r="1928" spans="1:25" x14ac:dyDescent="0.25">
      <c r="A1928" s="1" t="s">
        <v>235</v>
      </c>
      <c r="B1928" s="1" t="s">
        <v>4</v>
      </c>
      <c r="C1928" s="1"/>
      <c r="D1928" s="1" t="s">
        <v>5</v>
      </c>
      <c r="E1928" s="1"/>
      <c r="F1928" s="1"/>
      <c r="G1928" s="1"/>
      <c r="H1928" s="1"/>
      <c r="I1928" s="1"/>
      <c r="J1928" s="1"/>
      <c r="K1928" s="1"/>
      <c r="L1928" s="1"/>
      <c r="M1928" s="1"/>
      <c r="N1928" s="1">
        <v>70.900000000000006</v>
      </c>
      <c r="O1928" s="1">
        <v>63.1</v>
      </c>
      <c r="P1928" s="1">
        <v>63.8</v>
      </c>
      <c r="Q1928" s="1">
        <v>58.9</v>
      </c>
      <c r="R1928" s="1">
        <v>61.2</v>
      </c>
      <c r="S1928" s="1">
        <v>64.3</v>
      </c>
      <c r="T1928" s="1">
        <v>65.8</v>
      </c>
      <c r="U1928" s="1">
        <v>65.8</v>
      </c>
      <c r="V1928" s="1">
        <v>65.599999999999994</v>
      </c>
      <c r="W1928" s="1">
        <v>66.400000000000006</v>
      </c>
      <c r="X1928" s="1">
        <v>66.8</v>
      </c>
      <c r="Y1928" s="1">
        <v>67.900000000000006</v>
      </c>
    </row>
    <row r="1929" spans="1:25" x14ac:dyDescent="0.25">
      <c r="A1929" s="1" t="s">
        <v>235</v>
      </c>
      <c r="B1929" s="1" t="s">
        <v>6</v>
      </c>
      <c r="C1929" s="1"/>
      <c r="D1929" s="1" t="s">
        <v>7</v>
      </c>
      <c r="E1929" s="1"/>
      <c r="F1929" s="1"/>
      <c r="G1929" s="1"/>
      <c r="H1929" s="1"/>
      <c r="I1929" s="1"/>
      <c r="J1929" s="1"/>
      <c r="K1929" s="1"/>
      <c r="L1929" s="1"/>
      <c r="M1929" s="1"/>
      <c r="N1929" s="1">
        <v>278.79945047051217</v>
      </c>
      <c r="O1929" s="1">
        <v>269.18907184807068</v>
      </c>
      <c r="P1929" s="1">
        <v>258.25480371900824</v>
      </c>
      <c r="Q1929" s="1">
        <v>250.29471815357297</v>
      </c>
      <c r="R1929" s="1">
        <v>259.64258775273146</v>
      </c>
      <c r="S1929" s="1">
        <v>268.77571297148114</v>
      </c>
      <c r="T1929" s="1">
        <v>256.12179316466933</v>
      </c>
      <c r="U1929" s="1">
        <v>251.9676865547921</v>
      </c>
      <c r="V1929" s="1">
        <v>264.92624596629616</v>
      </c>
      <c r="W1929" s="1">
        <v>270.30858299879037</v>
      </c>
      <c r="X1929" s="1">
        <v>262.96827431082278</v>
      </c>
      <c r="Y1929" s="1">
        <v>256.14315566218147</v>
      </c>
    </row>
    <row r="1930" spans="1:25" x14ac:dyDescent="0.25">
      <c r="A1930" s="1" t="s">
        <v>235</v>
      </c>
      <c r="B1930" s="1" t="s">
        <v>8</v>
      </c>
      <c r="C1930" s="1"/>
      <c r="D1930" s="1" t="s">
        <v>9</v>
      </c>
      <c r="E1930" s="1"/>
      <c r="F1930" s="1"/>
      <c r="G1930" s="1"/>
      <c r="H1930" s="1"/>
      <c r="I1930" s="1"/>
      <c r="J1930" s="1"/>
      <c r="K1930" s="1"/>
      <c r="L1930" s="1"/>
      <c r="M1930" s="1"/>
      <c r="N1930" s="1">
        <v>295.20851052366925</v>
      </c>
      <c r="O1930" s="1">
        <v>287.70702014380589</v>
      </c>
      <c r="P1930" s="1">
        <v>298.88780253837075</v>
      </c>
      <c r="Q1930" s="1">
        <v>300.29431868619622</v>
      </c>
      <c r="R1930" s="1">
        <v>309.98921376456497</v>
      </c>
      <c r="S1930" s="1">
        <v>315.8632382704692</v>
      </c>
      <c r="T1930" s="1">
        <v>296.61677762982697</v>
      </c>
      <c r="U1930" s="1">
        <v>300.09131099526599</v>
      </c>
      <c r="V1930" s="1">
        <v>321.97604876299749</v>
      </c>
      <c r="W1930" s="1">
        <v>315.65772312115422</v>
      </c>
      <c r="X1930" s="1">
        <v>318.11732315042462</v>
      </c>
      <c r="Y1930" s="1">
        <v>317.73849483675804</v>
      </c>
    </row>
    <row r="1931" spans="1:25" x14ac:dyDescent="0.25">
      <c r="A1931" s="1" t="s">
        <v>235</v>
      </c>
      <c r="B1931" s="1" t="s">
        <v>10</v>
      </c>
      <c r="C1931" s="1"/>
      <c r="D1931" s="1" t="s">
        <v>11</v>
      </c>
      <c r="E1931" s="1"/>
      <c r="F1931" s="1"/>
      <c r="G1931" s="1"/>
      <c r="H1931" s="1"/>
      <c r="I1931" s="1"/>
      <c r="J1931" s="1"/>
      <c r="K1931" s="1"/>
      <c r="L1931" s="1"/>
      <c r="M1931" s="1"/>
      <c r="N1931" s="1">
        <v>94.39203900581856</v>
      </c>
      <c r="O1931" s="1">
        <v>92.403908008123366</v>
      </c>
      <c r="P1931" s="1">
        <v>91.857393742620999</v>
      </c>
      <c r="Q1931" s="1">
        <v>92.310963160230784</v>
      </c>
      <c r="R1931" s="1">
        <v>98.068198482703551</v>
      </c>
      <c r="S1931" s="1">
        <v>101.46104875804967</v>
      </c>
      <c r="T1931" s="1">
        <v>101.66142920550377</v>
      </c>
      <c r="U1931" s="1">
        <v>106.74100244994196</v>
      </c>
      <c r="V1931" s="1">
        <v>115.99770527070635</v>
      </c>
      <c r="W1931" s="1">
        <v>121.0336938800554</v>
      </c>
      <c r="X1931" s="1">
        <v>117.81440253875259</v>
      </c>
      <c r="Y1931" s="1">
        <v>116.61834950106051</v>
      </c>
    </row>
    <row r="1932" spans="1:25" x14ac:dyDescent="0.25">
      <c r="A1932" s="1" t="s">
        <v>235</v>
      </c>
      <c r="B1932" s="1" t="s">
        <v>12</v>
      </c>
      <c r="C1932" s="1"/>
      <c r="D1932" s="1" t="s">
        <v>13</v>
      </c>
      <c r="E1932" s="1"/>
      <c r="F1932" s="1"/>
      <c r="G1932" s="1"/>
      <c r="H1932" s="1"/>
      <c r="I1932" s="1"/>
      <c r="J1932" s="1"/>
      <c r="K1932" s="1"/>
      <c r="L1932" s="1"/>
      <c r="M1932" s="1"/>
      <c r="N1932" s="1">
        <v>117.86993673628562</v>
      </c>
      <c r="O1932" s="1">
        <v>115.05952666593959</v>
      </c>
      <c r="P1932" s="1">
        <v>115.13709517624005</v>
      </c>
      <c r="Q1932" s="1">
        <v>118.44890613820166</v>
      </c>
      <c r="R1932" s="1">
        <v>112.05612804878049</v>
      </c>
      <c r="S1932" s="1">
        <v>106.08543598846239</v>
      </c>
      <c r="T1932" s="1">
        <v>101.9051294491245</v>
      </c>
      <c r="U1932" s="1">
        <v>103.23023296858453</v>
      </c>
      <c r="V1932" s="1">
        <v>103.59595051112181</v>
      </c>
      <c r="W1932" s="1">
        <v>102.35478445107449</v>
      </c>
      <c r="X1932" s="1">
        <v>96.723108134639304</v>
      </c>
      <c r="Y1932" s="1">
        <v>94.557019758029412</v>
      </c>
    </row>
    <row r="1933" spans="1:25" x14ac:dyDescent="0.25">
      <c r="A1933" s="1" t="s">
        <v>235</v>
      </c>
      <c r="B1933" s="1" t="s">
        <v>14</v>
      </c>
      <c r="C1933" s="1"/>
      <c r="D1933" s="1" t="s">
        <v>15</v>
      </c>
      <c r="E1933" s="1"/>
      <c r="F1933" s="1"/>
      <c r="G1933" s="1"/>
      <c r="H1933" s="1"/>
      <c r="I1933" s="1"/>
      <c r="J1933" s="1"/>
      <c r="K1933" s="1"/>
      <c r="L1933" s="1"/>
      <c r="M1933" s="1"/>
      <c r="N1933" s="1">
        <v>133.75217956495362</v>
      </c>
      <c r="O1933" s="1">
        <v>133.34898025957031</v>
      </c>
      <c r="P1933" s="1">
        <v>133.63906563043525</v>
      </c>
      <c r="Q1933" s="1">
        <v>137.78040372064785</v>
      </c>
      <c r="R1933" s="1">
        <v>143.91135670731708</v>
      </c>
      <c r="S1933" s="1">
        <v>142.17180829820282</v>
      </c>
      <c r="T1933" s="1">
        <v>141.75459797997615</v>
      </c>
      <c r="U1933" s="1">
        <v>141.45472996823156</v>
      </c>
      <c r="V1933" s="1">
        <v>148.19769227394374</v>
      </c>
      <c r="W1933" s="1">
        <v>149.41341289401998</v>
      </c>
      <c r="X1933" s="1">
        <v>144.96952509762005</v>
      </c>
      <c r="Y1933" s="1">
        <v>143.7690834711463</v>
      </c>
    </row>
    <row r="1934" spans="1:25" x14ac:dyDescent="0.25">
      <c r="A1934" s="1" t="s">
        <v>235</v>
      </c>
      <c r="B1934" s="1" t="s">
        <v>16</v>
      </c>
      <c r="C1934" s="1"/>
      <c r="D1934" s="1" t="s">
        <v>17</v>
      </c>
      <c r="E1934" s="1"/>
      <c r="F1934" s="1"/>
      <c r="G1934" s="1"/>
      <c r="H1934" s="1"/>
      <c r="I1934" s="1"/>
      <c r="J1934" s="1"/>
      <c r="K1934" s="1"/>
      <c r="L1934" s="1"/>
      <c r="M1934" s="1"/>
      <c r="N1934" s="1">
        <v>130.77788369876072</v>
      </c>
      <c r="O1934" s="1">
        <v>127.59149307449013</v>
      </c>
      <c r="P1934" s="1">
        <v>125.22383919332466</v>
      </c>
      <c r="Q1934" s="1">
        <v>125.77069014115044</v>
      </c>
      <c r="R1934" s="1">
        <v>121.33251524390244</v>
      </c>
      <c r="S1934" s="1">
        <v>120.04275571333481</v>
      </c>
      <c r="T1934" s="1">
        <v>119.34027257089929</v>
      </c>
      <c r="U1934" s="1">
        <v>119.31503706318389</v>
      </c>
      <c r="V1934" s="1">
        <v>125.7063572149344</v>
      </c>
      <c r="W1934" s="1">
        <v>129.63180265490553</v>
      </c>
      <c r="X1934" s="1">
        <v>122.30736676774067</v>
      </c>
      <c r="Y1934" s="1">
        <v>119.97389677082427</v>
      </c>
    </row>
    <row r="1935" spans="1:25" x14ac:dyDescent="0.25">
      <c r="A1935" s="1" t="s">
        <v>235</v>
      </c>
      <c r="B1935" s="1" t="s">
        <v>18</v>
      </c>
      <c r="C1935" s="1"/>
      <c r="D1935" s="1" t="s">
        <v>19</v>
      </c>
      <c r="E1935" s="1"/>
      <c r="F1935" s="1"/>
      <c r="G1935" s="1"/>
      <c r="H1935" s="1"/>
      <c r="I1935" s="1"/>
      <c r="J1935" s="1"/>
      <c r="K1935" s="1"/>
      <c r="L1935" s="1"/>
      <c r="M1935" s="1"/>
      <c r="N1935" s="1">
        <v>138.29502463054189</v>
      </c>
      <c r="O1935" s="1">
        <v>135.66636760738297</v>
      </c>
      <c r="P1935" s="1">
        <v>127.10813945751735</v>
      </c>
      <c r="Q1935" s="1">
        <v>128.68207526456769</v>
      </c>
      <c r="R1935" s="1">
        <v>140.19823847632674</v>
      </c>
      <c r="S1935" s="1">
        <v>137.70483162184931</v>
      </c>
      <c r="T1935" s="1">
        <v>140.98395178338507</v>
      </c>
      <c r="U1935" s="1">
        <v>149.76159942363111</v>
      </c>
      <c r="V1935" s="1">
        <v>147.46438065452921</v>
      </c>
      <c r="W1935" s="1">
        <v>149.43684081977042</v>
      </c>
      <c r="X1935" s="1">
        <v>156.53329692653838</v>
      </c>
      <c r="Y1935" s="1">
        <v>156.3077731637685</v>
      </c>
    </row>
    <row r="1936" spans="1:25" x14ac:dyDescent="0.25">
      <c r="A1936" s="1" t="s">
        <v>235</v>
      </c>
      <c r="B1936" s="1" t="s">
        <v>20</v>
      </c>
      <c r="C1936" s="1"/>
      <c r="D1936" s="1" t="s">
        <v>21</v>
      </c>
      <c r="E1936" s="1">
        <v>1161.7</v>
      </c>
      <c r="F1936" s="1">
        <v>1175.3999999999999</v>
      </c>
      <c r="G1936" s="1">
        <v>1178.7</v>
      </c>
      <c r="H1936" s="1">
        <v>1215.8</v>
      </c>
      <c r="I1936" s="1">
        <v>1214.8</v>
      </c>
      <c r="J1936" s="1">
        <v>1331.6000000000001</v>
      </c>
      <c r="K1936" s="1">
        <v>1292.5</v>
      </c>
      <c r="L1936" s="1">
        <v>1287.3</v>
      </c>
      <c r="M1936" s="1">
        <v>1264.8000000000002</v>
      </c>
      <c r="N1936" s="1">
        <v>1259.9950246305416</v>
      </c>
      <c r="O1936" s="1">
        <v>1224.066367607383</v>
      </c>
      <c r="P1936" s="1">
        <v>1213.9081394575173</v>
      </c>
      <c r="Q1936" s="1">
        <v>1212.4820752645676</v>
      </c>
      <c r="R1936" s="1">
        <v>1246.3982384763265</v>
      </c>
      <c r="S1936" s="1">
        <v>1256.4048316218491</v>
      </c>
      <c r="T1936" s="1">
        <v>1224.1839517833851</v>
      </c>
      <c r="U1936" s="1">
        <v>1238.3615994236313</v>
      </c>
      <c r="V1936" s="1">
        <v>1293.4643806545291</v>
      </c>
      <c r="W1936" s="1">
        <v>1304.2368408197701</v>
      </c>
      <c r="X1936" s="1">
        <v>1286.2332969265385</v>
      </c>
      <c r="Y1936" s="1">
        <v>1273.0077731637684</v>
      </c>
    </row>
    <row r="1937" spans="1:25" x14ac:dyDescent="0.25">
      <c r="A1937" s="1" t="s">
        <v>236</v>
      </c>
      <c r="B1937" s="1" t="s">
        <v>4</v>
      </c>
      <c r="C1937" s="1"/>
      <c r="D1937" s="1" t="s">
        <v>5</v>
      </c>
      <c r="E1937" s="1"/>
      <c r="F1937" s="1"/>
      <c r="G1937" s="1"/>
      <c r="H1937" s="1"/>
      <c r="I1937" s="1"/>
      <c r="J1937" s="1"/>
      <c r="K1937" s="1"/>
      <c r="L1937" s="1"/>
      <c r="M1937" s="1"/>
      <c r="N1937" s="1">
        <v>103.7</v>
      </c>
      <c r="O1937" s="1">
        <v>103.4</v>
      </c>
      <c r="P1937" s="1">
        <v>103.6</v>
      </c>
      <c r="Q1937" s="1">
        <v>104.2</v>
      </c>
      <c r="R1937" s="1">
        <v>106</v>
      </c>
      <c r="S1937" s="1">
        <v>98.9</v>
      </c>
      <c r="T1937" s="1">
        <v>84.2</v>
      </c>
      <c r="U1937" s="1">
        <v>87.4</v>
      </c>
      <c r="V1937" s="1">
        <v>104.3</v>
      </c>
      <c r="W1937" s="1">
        <v>100</v>
      </c>
      <c r="X1937" s="1">
        <v>98.9</v>
      </c>
      <c r="Y1937" s="1">
        <v>102.8</v>
      </c>
    </row>
    <row r="1938" spans="1:25" x14ac:dyDescent="0.25">
      <c r="A1938" s="1" t="s">
        <v>236</v>
      </c>
      <c r="B1938" s="1" t="s">
        <v>6</v>
      </c>
      <c r="C1938" s="1"/>
      <c r="D1938" s="1" t="s">
        <v>7</v>
      </c>
      <c r="E1938" s="1"/>
      <c r="F1938" s="1"/>
      <c r="G1938" s="1"/>
      <c r="H1938" s="1"/>
      <c r="I1938" s="1"/>
      <c r="J1938" s="1"/>
      <c r="K1938" s="1"/>
      <c r="L1938" s="1"/>
      <c r="M1938" s="1"/>
      <c r="N1938" s="1">
        <v>187.96420515767548</v>
      </c>
      <c r="O1938" s="1">
        <v>182.6446950985235</v>
      </c>
      <c r="P1938" s="1">
        <v>178.79178719008266</v>
      </c>
      <c r="Q1938" s="1">
        <v>179.79660452729692</v>
      </c>
      <c r="R1938" s="1">
        <v>181.50803658934987</v>
      </c>
      <c r="S1938" s="1">
        <v>170.87298068077274</v>
      </c>
      <c r="T1938" s="1">
        <v>161.00409823938455</v>
      </c>
      <c r="U1938" s="1">
        <v>176.57128962735092</v>
      </c>
      <c r="V1938" s="1">
        <v>177.17925779849406</v>
      </c>
      <c r="W1938" s="1">
        <v>181.43312939361533</v>
      </c>
      <c r="X1938" s="1">
        <v>176.40626144269498</v>
      </c>
      <c r="Y1938" s="1">
        <v>178.79710023990822</v>
      </c>
    </row>
    <row r="1939" spans="1:25" x14ac:dyDescent="0.25">
      <c r="A1939" s="1" t="s">
        <v>236</v>
      </c>
      <c r="B1939" s="1" t="s">
        <v>8</v>
      </c>
      <c r="C1939" s="1"/>
      <c r="D1939" s="1" t="s">
        <v>9</v>
      </c>
      <c r="E1939" s="1"/>
      <c r="F1939" s="1"/>
      <c r="G1939" s="1"/>
      <c r="H1939" s="1"/>
      <c r="I1939" s="1"/>
      <c r="J1939" s="1"/>
      <c r="K1939" s="1"/>
      <c r="L1939" s="1"/>
      <c r="M1939" s="1"/>
      <c r="N1939" s="1">
        <v>219.0974894044968</v>
      </c>
      <c r="O1939" s="1">
        <v>208.65928426368077</v>
      </c>
      <c r="P1939" s="1">
        <v>216.31463252656437</v>
      </c>
      <c r="Q1939" s="1">
        <v>224.39277629826904</v>
      </c>
      <c r="R1939" s="1">
        <v>219.23554393988894</v>
      </c>
      <c r="S1939" s="1">
        <v>216.72360257589696</v>
      </c>
      <c r="T1939" s="1">
        <v>217.18916999556149</v>
      </c>
      <c r="U1939" s="1">
        <v>223.02786302429683</v>
      </c>
      <c r="V1939" s="1">
        <v>220.64297239153819</v>
      </c>
      <c r="W1939" s="1">
        <v>211.72815595252703</v>
      </c>
      <c r="X1939" s="1">
        <v>228.96063712925672</v>
      </c>
      <c r="Y1939" s="1">
        <v>226.39911338270571</v>
      </c>
    </row>
    <row r="1940" spans="1:25" x14ac:dyDescent="0.25">
      <c r="A1940" s="1" t="s">
        <v>236</v>
      </c>
      <c r="B1940" s="1" t="s">
        <v>10</v>
      </c>
      <c r="C1940" s="1"/>
      <c r="D1940" s="1" t="s">
        <v>11</v>
      </c>
      <c r="E1940" s="1"/>
      <c r="F1940" s="1"/>
      <c r="G1940" s="1"/>
      <c r="H1940" s="1"/>
      <c r="I1940" s="1"/>
      <c r="J1940" s="1"/>
      <c r="K1940" s="1"/>
      <c r="L1940" s="1"/>
      <c r="M1940" s="1"/>
      <c r="N1940" s="1">
        <v>63.638305437827754</v>
      </c>
      <c r="O1940" s="1">
        <v>62.696020637795691</v>
      </c>
      <c r="P1940" s="1">
        <v>63.593580283353006</v>
      </c>
      <c r="Q1940" s="1">
        <v>66.31061917443408</v>
      </c>
      <c r="R1940" s="1">
        <v>68.556419470761199</v>
      </c>
      <c r="S1940" s="1">
        <v>64.503416743330263</v>
      </c>
      <c r="T1940" s="1">
        <v>63.906731765054005</v>
      </c>
      <c r="U1940" s="1">
        <v>74.800847348352264</v>
      </c>
      <c r="V1940" s="1">
        <v>77.57776980996772</v>
      </c>
      <c r="W1940" s="1">
        <v>81.238714653857613</v>
      </c>
      <c r="X1940" s="1">
        <v>79.03310142804834</v>
      </c>
      <c r="Y1940" s="1">
        <v>81.403786377386055</v>
      </c>
    </row>
    <row r="1941" spans="1:25" x14ac:dyDescent="0.25">
      <c r="A1941" s="1" t="s">
        <v>236</v>
      </c>
      <c r="B1941" s="1" t="s">
        <v>12</v>
      </c>
      <c r="C1941" s="1"/>
      <c r="D1941" s="1" t="s">
        <v>13</v>
      </c>
      <c r="E1941" s="1"/>
      <c r="F1941" s="1"/>
      <c r="G1941" s="1"/>
      <c r="H1941" s="1"/>
      <c r="I1941" s="1"/>
      <c r="J1941" s="1"/>
      <c r="K1941" s="1"/>
      <c r="L1941" s="1"/>
      <c r="M1941" s="1"/>
      <c r="N1941" s="1">
        <v>91.484825374815841</v>
      </c>
      <c r="O1941" s="1">
        <v>89.385339731704676</v>
      </c>
      <c r="P1941" s="1">
        <v>86.475962660443386</v>
      </c>
      <c r="Q1941" s="1">
        <v>86.480104507707964</v>
      </c>
      <c r="R1941" s="1">
        <v>82.772443379790943</v>
      </c>
      <c r="S1941" s="1">
        <v>75.783541158198361</v>
      </c>
      <c r="T1941" s="1">
        <v>78.295704141489864</v>
      </c>
      <c r="U1941" s="1">
        <v>76.770395781856678</v>
      </c>
      <c r="V1941" s="1">
        <v>72.448558768042801</v>
      </c>
      <c r="W1941" s="1">
        <v>71.412187054092627</v>
      </c>
      <c r="X1941" s="1">
        <v>70.257114809886346</v>
      </c>
      <c r="Y1941" s="1">
        <v>70.937557663852374</v>
      </c>
    </row>
    <row r="1942" spans="1:25" x14ac:dyDescent="0.25">
      <c r="A1942" s="1" t="s">
        <v>236</v>
      </c>
      <c r="B1942" s="1" t="s">
        <v>14</v>
      </c>
      <c r="C1942" s="1"/>
      <c r="D1942" s="1" t="s">
        <v>15</v>
      </c>
      <c r="E1942" s="1"/>
      <c r="F1942" s="1"/>
      <c r="G1942" s="1"/>
      <c r="H1942" s="1"/>
      <c r="I1942" s="1"/>
      <c r="J1942" s="1"/>
      <c r="K1942" s="1"/>
      <c r="L1942" s="1"/>
      <c r="M1942" s="1"/>
      <c r="N1942" s="1">
        <v>103.81183811422135</v>
      </c>
      <c r="O1942" s="1">
        <v>103.59371578143747</v>
      </c>
      <c r="P1942" s="1">
        <v>100.37222870478411</v>
      </c>
      <c r="Q1942" s="1">
        <v>100.59412198347822</v>
      </c>
      <c r="R1942" s="1">
        <v>106.30292900696864</v>
      </c>
      <c r="S1942" s="1">
        <v>101.56232083425783</v>
      </c>
      <c r="T1942" s="1">
        <v>108.91283023860979</v>
      </c>
      <c r="U1942" s="1">
        <v>105.19724011648429</v>
      </c>
      <c r="V1942" s="1">
        <v>103.64024042469178</v>
      </c>
      <c r="W1942" s="1">
        <v>104.24464911142822</v>
      </c>
      <c r="X1942" s="1">
        <v>105.3020396588207</v>
      </c>
      <c r="Y1942" s="1">
        <v>107.85690660631909</v>
      </c>
    </row>
    <row r="1943" spans="1:25" x14ac:dyDescent="0.25">
      <c r="A1943" s="1" t="s">
        <v>236</v>
      </c>
      <c r="B1943" s="1" t="s">
        <v>16</v>
      </c>
      <c r="C1943" s="1"/>
      <c r="D1943" s="1" t="s">
        <v>17</v>
      </c>
      <c r="E1943" s="1"/>
      <c r="F1943" s="1"/>
      <c r="G1943" s="1"/>
      <c r="H1943" s="1"/>
      <c r="I1943" s="1"/>
      <c r="J1943" s="1"/>
      <c r="K1943" s="1"/>
      <c r="L1943" s="1"/>
      <c r="M1943" s="1"/>
      <c r="N1943" s="1">
        <v>101.50333651096281</v>
      </c>
      <c r="O1943" s="1">
        <v>99.120944486857894</v>
      </c>
      <c r="P1943" s="1">
        <v>94.051808634772442</v>
      </c>
      <c r="Q1943" s="1">
        <v>91.825773508813754</v>
      </c>
      <c r="R1943" s="1">
        <v>89.62462761324042</v>
      </c>
      <c r="S1943" s="1">
        <v>85.75413800754383</v>
      </c>
      <c r="T1943" s="1">
        <v>91.691465619900299</v>
      </c>
      <c r="U1943" s="1">
        <v>88.732364101659002</v>
      </c>
      <c r="V1943" s="1">
        <v>87.911200807265388</v>
      </c>
      <c r="W1943" s="1">
        <v>90.443163834479193</v>
      </c>
      <c r="X1943" s="1">
        <v>88.840845531292942</v>
      </c>
      <c r="Y1943" s="1">
        <v>90.005535729828537</v>
      </c>
    </row>
    <row r="1944" spans="1:25" x14ac:dyDescent="0.25">
      <c r="A1944" s="1" t="s">
        <v>236</v>
      </c>
      <c r="B1944" s="1" t="s">
        <v>18</v>
      </c>
      <c r="C1944" s="1"/>
      <c r="D1944" s="1" t="s">
        <v>19</v>
      </c>
      <c r="E1944" s="1"/>
      <c r="F1944" s="1"/>
      <c r="G1944" s="1"/>
      <c r="H1944" s="1"/>
      <c r="I1944" s="1"/>
      <c r="J1944" s="1"/>
      <c r="K1944" s="1"/>
      <c r="L1944" s="1"/>
      <c r="M1944" s="1"/>
      <c r="N1944" s="1">
        <v>77.950162151067332</v>
      </c>
      <c r="O1944" s="1">
        <v>76.19610509185901</v>
      </c>
      <c r="P1944" s="1">
        <v>82.128763112954374</v>
      </c>
      <c r="Q1944" s="1">
        <v>83.228362534580427</v>
      </c>
      <c r="R1944" s="1">
        <v>88.186757276344622</v>
      </c>
      <c r="S1944" s="1">
        <v>82.944078872469774</v>
      </c>
      <c r="T1944" s="1">
        <v>85.943990914406527</v>
      </c>
      <c r="U1944" s="1">
        <v>91.792002881844383</v>
      </c>
      <c r="V1944" s="1">
        <v>89.884977102647156</v>
      </c>
      <c r="W1944" s="1">
        <v>86.418149521504532</v>
      </c>
      <c r="X1944" s="1">
        <v>93.36495991611875</v>
      </c>
      <c r="Y1944" s="1">
        <v>93.090604723592008</v>
      </c>
    </row>
    <row r="1945" spans="1:25" x14ac:dyDescent="0.25">
      <c r="A1945" s="1" t="s">
        <v>236</v>
      </c>
      <c r="B1945" s="1" t="s">
        <v>20</v>
      </c>
      <c r="C1945" s="1"/>
      <c r="D1945" s="1" t="s">
        <v>21</v>
      </c>
      <c r="E1945" s="1">
        <v>847.59999999999991</v>
      </c>
      <c r="F1945" s="1">
        <v>869.6</v>
      </c>
      <c r="G1945" s="1">
        <v>889.2</v>
      </c>
      <c r="H1945" s="1">
        <v>901.6</v>
      </c>
      <c r="I1945" s="1">
        <v>909.6</v>
      </c>
      <c r="J1945" s="1">
        <v>895.9</v>
      </c>
      <c r="K1945" s="1">
        <v>871.3</v>
      </c>
      <c r="L1945" s="1">
        <v>911.7</v>
      </c>
      <c r="M1945" s="1">
        <v>930.6</v>
      </c>
      <c r="N1945" s="1">
        <v>949.15016215106743</v>
      </c>
      <c r="O1945" s="1">
        <v>925.69610509185895</v>
      </c>
      <c r="P1945" s="1">
        <v>925.32876311295445</v>
      </c>
      <c r="Q1945" s="1">
        <v>936.82836253458049</v>
      </c>
      <c r="R1945" s="1">
        <v>942.18675727634468</v>
      </c>
      <c r="S1945" s="1">
        <v>897.04407887246964</v>
      </c>
      <c r="T1945" s="1">
        <v>891.14399091440657</v>
      </c>
      <c r="U1945" s="1">
        <v>924.29200288184438</v>
      </c>
      <c r="V1945" s="1">
        <v>933.58497710264714</v>
      </c>
      <c r="W1945" s="1">
        <v>926.91814952150457</v>
      </c>
      <c r="X1945" s="1">
        <v>941.06495991611894</v>
      </c>
      <c r="Y1945" s="1">
        <v>951.29060472359197</v>
      </c>
    </row>
    <row r="1946" spans="1:25" x14ac:dyDescent="0.25">
      <c r="A1946" s="1" t="s">
        <v>237</v>
      </c>
      <c r="B1946" s="1" t="s">
        <v>4</v>
      </c>
      <c r="C1946" s="1"/>
      <c r="D1946" s="1" t="s">
        <v>5</v>
      </c>
      <c r="E1946" s="1"/>
      <c r="F1946" s="1"/>
      <c r="G1946" s="1"/>
      <c r="H1946" s="1"/>
      <c r="I1946" s="1"/>
      <c r="J1946" s="1"/>
      <c r="K1946" s="1"/>
      <c r="L1946" s="1"/>
      <c r="M1946" s="1"/>
      <c r="N1946" s="1">
        <v>14.2</v>
      </c>
      <c r="O1946" s="1">
        <v>13.7</v>
      </c>
      <c r="P1946" s="1">
        <v>14.8</v>
      </c>
      <c r="Q1946" s="1">
        <v>15</v>
      </c>
      <c r="R1946" s="1">
        <v>13.8</v>
      </c>
      <c r="S1946" s="1">
        <v>13.1</v>
      </c>
      <c r="T1946" s="1">
        <v>14.6</v>
      </c>
      <c r="U1946" s="1">
        <v>14.5</v>
      </c>
      <c r="V1946" s="1">
        <v>16</v>
      </c>
      <c r="W1946" s="1">
        <v>14.4</v>
      </c>
      <c r="X1946" s="1">
        <v>15.7</v>
      </c>
      <c r="Y1946" s="1">
        <v>16.7</v>
      </c>
    </row>
    <row r="1947" spans="1:25" x14ac:dyDescent="0.25">
      <c r="A1947" s="1" t="s">
        <v>237</v>
      </c>
      <c r="B1947" s="1" t="s">
        <v>6</v>
      </c>
      <c r="C1947" s="1"/>
      <c r="D1947" s="1" t="s">
        <v>7</v>
      </c>
      <c r="E1947" s="1"/>
      <c r="F1947" s="1"/>
      <c r="G1947" s="1"/>
      <c r="H1947" s="1"/>
      <c r="I1947" s="1"/>
      <c r="J1947" s="1"/>
      <c r="K1947" s="1"/>
      <c r="L1947" s="1"/>
      <c r="M1947" s="1"/>
      <c r="N1947" s="1">
        <v>24.206594353853891</v>
      </c>
      <c r="O1947" s="1">
        <v>24.761307792231555</v>
      </c>
      <c r="P1947" s="1">
        <v>23.850800619834711</v>
      </c>
      <c r="Q1947" s="1">
        <v>25.064691522414559</v>
      </c>
      <c r="R1947" s="1">
        <v>24.472331119096879</v>
      </c>
      <c r="S1947" s="1">
        <v>25.050367985280587</v>
      </c>
      <c r="T1947" s="1">
        <v>23.953419514721112</v>
      </c>
      <c r="U1947" s="1">
        <v>23.212052609280306</v>
      </c>
      <c r="V1947" s="1">
        <v>23.20070813911796</v>
      </c>
      <c r="W1947" s="1">
        <v>23.153366758410321</v>
      </c>
      <c r="X1947" s="1">
        <v>23.14254328608045</v>
      </c>
      <c r="Y1947" s="1">
        <v>24.436709432912629</v>
      </c>
    </row>
    <row r="1948" spans="1:25" x14ac:dyDescent="0.25">
      <c r="A1948" s="1" t="s">
        <v>237</v>
      </c>
      <c r="B1948" s="1" t="s">
        <v>8</v>
      </c>
      <c r="C1948" s="1"/>
      <c r="D1948" s="1" t="s">
        <v>9</v>
      </c>
      <c r="E1948" s="1"/>
      <c r="F1948" s="1"/>
      <c r="G1948" s="1"/>
      <c r="H1948" s="1"/>
      <c r="I1948" s="1"/>
      <c r="J1948" s="1"/>
      <c r="K1948" s="1"/>
      <c r="L1948" s="1"/>
      <c r="M1948" s="1"/>
      <c r="N1948" s="1">
        <v>31.497873715968677</v>
      </c>
      <c r="O1948" s="1">
        <v>31.438935543480252</v>
      </c>
      <c r="P1948" s="1">
        <v>30.565824232585598</v>
      </c>
      <c r="Q1948" s="1">
        <v>29.691222814025746</v>
      </c>
      <c r="R1948" s="1">
        <v>28.484356963955136</v>
      </c>
      <c r="S1948" s="1">
        <v>28.393284268629255</v>
      </c>
      <c r="T1948" s="1">
        <v>29.238842654238788</v>
      </c>
      <c r="U1948" s="1">
        <v>34.554631863982173</v>
      </c>
      <c r="V1948" s="1">
        <v>33.64088382932951</v>
      </c>
      <c r="W1948" s="1">
        <v>29.379454096032816</v>
      </c>
      <c r="X1948" s="1">
        <v>29.789191121340522</v>
      </c>
      <c r="Y1948" s="1">
        <v>33.737603004068006</v>
      </c>
    </row>
    <row r="1949" spans="1:25" x14ac:dyDescent="0.25">
      <c r="A1949" s="1" t="s">
        <v>237</v>
      </c>
      <c r="B1949" s="1" t="s">
        <v>10</v>
      </c>
      <c r="C1949" s="1"/>
      <c r="D1949" s="1" t="s">
        <v>11</v>
      </c>
      <c r="E1949" s="1"/>
      <c r="F1949" s="1"/>
      <c r="G1949" s="1"/>
      <c r="H1949" s="1"/>
      <c r="I1949" s="1"/>
      <c r="J1949" s="1"/>
      <c r="K1949" s="1"/>
      <c r="L1949" s="1"/>
      <c r="M1949" s="1"/>
      <c r="N1949" s="1">
        <v>8.195531930177431</v>
      </c>
      <c r="O1949" s="1">
        <v>8.4997566642881957</v>
      </c>
      <c r="P1949" s="1">
        <v>8.483375147579693</v>
      </c>
      <c r="Q1949" s="1">
        <v>9.244085663559698</v>
      </c>
      <c r="R1949" s="1">
        <v>9.2433119169479845</v>
      </c>
      <c r="S1949" s="1">
        <v>9.4563477460901559</v>
      </c>
      <c r="T1949" s="1">
        <v>9.5077378310400942</v>
      </c>
      <c r="U1949" s="1">
        <v>9.8333155267375236</v>
      </c>
      <c r="V1949" s="1">
        <v>10.158408031552527</v>
      </c>
      <c r="W1949" s="1">
        <v>10.367179145556861</v>
      </c>
      <c r="X1949" s="1">
        <v>10.36826559257903</v>
      </c>
      <c r="Y1949" s="1">
        <v>11.125687563019371</v>
      </c>
    </row>
    <row r="1950" spans="1:25" x14ac:dyDescent="0.25">
      <c r="A1950" s="1" t="s">
        <v>237</v>
      </c>
      <c r="B1950" s="1" t="s">
        <v>12</v>
      </c>
      <c r="C1950" s="1"/>
      <c r="D1950" s="1" t="s">
        <v>13</v>
      </c>
      <c r="E1950" s="1"/>
      <c r="F1950" s="1"/>
      <c r="G1950" s="1"/>
      <c r="H1950" s="1"/>
      <c r="I1950" s="1"/>
      <c r="J1950" s="1"/>
      <c r="K1950" s="1"/>
      <c r="L1950" s="1"/>
      <c r="M1950" s="1"/>
      <c r="N1950" s="1">
        <v>15.319392928330011</v>
      </c>
      <c r="O1950" s="1">
        <v>14.963858654160759</v>
      </c>
      <c r="P1950" s="1">
        <v>13.545540608969418</v>
      </c>
      <c r="Q1950" s="1">
        <v>13.829374905140824</v>
      </c>
      <c r="R1950" s="1">
        <v>13.542961672473869</v>
      </c>
      <c r="S1950" s="1">
        <v>13.307486132682493</v>
      </c>
      <c r="T1950" s="1">
        <v>12.548648171834341</v>
      </c>
      <c r="U1950" s="1">
        <v>12.535099717613837</v>
      </c>
      <c r="V1950" s="1">
        <v>12.458956697231603</v>
      </c>
      <c r="W1950" s="1">
        <v>12.317998443377869</v>
      </c>
      <c r="X1950" s="1">
        <v>11.691804280011345</v>
      </c>
      <c r="Y1950" s="1">
        <v>11.585412133344937</v>
      </c>
    </row>
    <row r="1951" spans="1:25" x14ac:dyDescent="0.25">
      <c r="A1951" s="1" t="s">
        <v>237</v>
      </c>
      <c r="B1951" s="1" t="s">
        <v>14</v>
      </c>
      <c r="C1951" s="1"/>
      <c r="D1951" s="1" t="s">
        <v>15</v>
      </c>
      <c r="E1951" s="1"/>
      <c r="F1951" s="1"/>
      <c r="G1951" s="1"/>
      <c r="H1951" s="1"/>
      <c r="I1951" s="1"/>
      <c r="J1951" s="1"/>
      <c r="K1951" s="1"/>
      <c r="L1951" s="1"/>
      <c r="M1951" s="1"/>
      <c r="N1951" s="1">
        <v>17.383586099315366</v>
      </c>
      <c r="O1951" s="1">
        <v>17.342460464609008</v>
      </c>
      <c r="P1951" s="1">
        <v>15.722243015345324</v>
      </c>
      <c r="Q1951" s="1">
        <v>16.086403156913335</v>
      </c>
      <c r="R1951" s="1">
        <v>17.392944250871082</v>
      </c>
      <c r="S1951" s="1">
        <v>17.83420457066785</v>
      </c>
      <c r="T1951" s="1">
        <v>17.455731486790455</v>
      </c>
      <c r="U1951" s="1">
        <v>17.176645781856692</v>
      </c>
      <c r="V1951" s="1">
        <v>17.822980739700782</v>
      </c>
      <c r="W1951" s="1">
        <v>17.981320534440265</v>
      </c>
      <c r="X1951" s="1">
        <v>17.523788748063961</v>
      </c>
      <c r="Y1951" s="1">
        <v>17.615023065540949</v>
      </c>
    </row>
    <row r="1952" spans="1:25" x14ac:dyDescent="0.25">
      <c r="A1952" s="1" t="s">
        <v>237</v>
      </c>
      <c r="B1952" s="1" t="s">
        <v>16</v>
      </c>
      <c r="C1952" s="1"/>
      <c r="D1952" s="1" t="s">
        <v>17</v>
      </c>
      <c r="E1952" s="1"/>
      <c r="F1952" s="1"/>
      <c r="G1952" s="1"/>
      <c r="H1952" s="1"/>
      <c r="I1952" s="1"/>
      <c r="J1952" s="1"/>
      <c r="K1952" s="1"/>
      <c r="L1952" s="1"/>
      <c r="M1952" s="1"/>
      <c r="N1952" s="1">
        <v>16.997020972354623</v>
      </c>
      <c r="O1952" s="1">
        <v>16.593680881230231</v>
      </c>
      <c r="P1952" s="1">
        <v>14.732216375685255</v>
      </c>
      <c r="Q1952" s="1">
        <v>14.684221937945837</v>
      </c>
      <c r="R1952" s="1">
        <v>14.664094076655052</v>
      </c>
      <c r="S1952" s="1">
        <v>15.058309296649657</v>
      </c>
      <c r="T1952" s="1">
        <v>14.695620341375202</v>
      </c>
      <c r="U1952" s="1">
        <v>14.488254500529473</v>
      </c>
      <c r="V1952" s="1">
        <v>15.118062563067607</v>
      </c>
      <c r="W1952" s="1">
        <v>15.600681022181865</v>
      </c>
      <c r="X1952" s="1">
        <v>14.784406971924698</v>
      </c>
      <c r="Y1952" s="1">
        <v>14.699564801114107</v>
      </c>
    </row>
    <row r="1953" spans="1:25" x14ac:dyDescent="0.25">
      <c r="A1953" s="1" t="s">
        <v>237</v>
      </c>
      <c r="B1953" s="1" t="s">
        <v>18</v>
      </c>
      <c r="C1953" s="1"/>
      <c r="D1953" s="1" t="s">
        <v>19</v>
      </c>
      <c r="E1953" s="1"/>
      <c r="F1953" s="1"/>
      <c r="G1953" s="1"/>
      <c r="H1953" s="1"/>
      <c r="I1953" s="1"/>
      <c r="J1953" s="1"/>
      <c r="K1953" s="1"/>
      <c r="L1953" s="1"/>
      <c r="M1953" s="1"/>
      <c r="N1953" s="1">
        <v>12.091880131362892</v>
      </c>
      <c r="O1953" s="1">
        <v>11.01016230568284</v>
      </c>
      <c r="P1953" s="1">
        <v>13.193126926744883</v>
      </c>
      <c r="Q1953" s="1">
        <v>10.879791858780136</v>
      </c>
      <c r="R1953" s="1">
        <v>10.592708007332231</v>
      </c>
      <c r="S1953" s="1">
        <v>10.829916437077346</v>
      </c>
      <c r="T1953" s="1">
        <v>11.670552781900779</v>
      </c>
      <c r="U1953" s="1">
        <v>12.109293948126801</v>
      </c>
      <c r="V1953" s="1">
        <v>12.582756617893443</v>
      </c>
      <c r="W1953" s="1">
        <v>12.599384950152098</v>
      </c>
      <c r="X1953" s="1">
        <v>12.037866707442278</v>
      </c>
      <c r="Y1953" s="1">
        <v>11.218487758456615</v>
      </c>
    </row>
    <row r="1954" spans="1:25" x14ac:dyDescent="0.25">
      <c r="A1954" s="1" t="s">
        <v>237</v>
      </c>
      <c r="B1954" s="1" t="s">
        <v>20</v>
      </c>
      <c r="C1954" s="1"/>
      <c r="D1954" s="1" t="s">
        <v>21</v>
      </c>
      <c r="E1954" s="1">
        <v>117.8</v>
      </c>
      <c r="F1954" s="1">
        <v>116.6</v>
      </c>
      <c r="G1954" s="1">
        <v>113.60000000000001</v>
      </c>
      <c r="H1954" s="1">
        <v>122</v>
      </c>
      <c r="I1954" s="1">
        <v>120</v>
      </c>
      <c r="J1954" s="1">
        <v>129.70000000000002</v>
      </c>
      <c r="K1954" s="1">
        <v>135.6</v>
      </c>
      <c r="L1954" s="1">
        <v>138.5</v>
      </c>
      <c r="M1954" s="1">
        <v>136.4</v>
      </c>
      <c r="N1954" s="1">
        <v>139.89188013136288</v>
      </c>
      <c r="O1954" s="1">
        <v>138.31016230568284</v>
      </c>
      <c r="P1954" s="1">
        <v>134.89312692674488</v>
      </c>
      <c r="Q1954" s="1">
        <v>134.47979185878015</v>
      </c>
      <c r="R1954" s="1">
        <v>132.19270800733221</v>
      </c>
      <c r="S1954" s="1">
        <v>133.02991643707736</v>
      </c>
      <c r="T1954" s="1">
        <v>133.67055278190077</v>
      </c>
      <c r="U1954" s="1">
        <v>138.40929394812679</v>
      </c>
      <c r="V1954" s="1">
        <v>140.98275661789341</v>
      </c>
      <c r="W1954" s="1">
        <v>135.7993849501521</v>
      </c>
      <c r="X1954" s="1">
        <v>135.03786670744228</v>
      </c>
      <c r="Y1954" s="1">
        <v>141.11848775845658</v>
      </c>
    </row>
    <row r="1955" spans="1:25" x14ac:dyDescent="0.25">
      <c r="A1955" s="1" t="s">
        <v>238</v>
      </c>
      <c r="B1955" s="1" t="s">
        <v>4</v>
      </c>
      <c r="C1955" s="1"/>
      <c r="D1955" s="1" t="s">
        <v>5</v>
      </c>
      <c r="E1955" s="1"/>
      <c r="F1955" s="1"/>
      <c r="G1955" s="1"/>
      <c r="H1955" s="1"/>
      <c r="I1955" s="1"/>
      <c r="J1955" s="1"/>
      <c r="K1955" s="1"/>
      <c r="L1955" s="1"/>
      <c r="M1955" s="1"/>
      <c r="N1955" s="1">
        <v>52</v>
      </c>
      <c r="O1955" s="1">
        <v>53.6</v>
      </c>
      <c r="P1955" s="1">
        <v>58.6</v>
      </c>
      <c r="Q1955" s="1">
        <v>60.3</v>
      </c>
      <c r="R1955" s="1">
        <v>56.6</v>
      </c>
      <c r="S1955" s="1">
        <v>55.3</v>
      </c>
      <c r="T1955" s="1">
        <v>54.3</v>
      </c>
      <c r="U1955" s="1">
        <v>54.9</v>
      </c>
      <c r="V1955" s="1">
        <v>62.4</v>
      </c>
      <c r="W1955" s="1">
        <v>58.7</v>
      </c>
      <c r="X1955" s="1">
        <v>63.3</v>
      </c>
      <c r="Y1955" s="1">
        <v>66.900000000000006</v>
      </c>
    </row>
    <row r="1956" spans="1:25" x14ac:dyDescent="0.25">
      <c r="A1956" s="1" t="s">
        <v>238</v>
      </c>
      <c r="B1956" s="1" t="s">
        <v>6</v>
      </c>
      <c r="C1956" s="1"/>
      <c r="D1956" s="1" t="s">
        <v>7</v>
      </c>
      <c r="E1956" s="1"/>
      <c r="F1956" s="1"/>
      <c r="G1956" s="1"/>
      <c r="H1956" s="1"/>
      <c r="I1956" s="1"/>
      <c r="J1956" s="1"/>
      <c r="K1956" s="1"/>
      <c r="L1956" s="1"/>
      <c r="M1956" s="1"/>
      <c r="N1956" s="1">
        <v>90.109047482221115</v>
      </c>
      <c r="O1956" s="1">
        <v>89.1887882613389</v>
      </c>
      <c r="P1956" s="1">
        <v>86.065108471074367</v>
      </c>
      <c r="Q1956" s="1">
        <v>89.986351531291618</v>
      </c>
      <c r="R1956" s="1">
        <v>87.215849940106722</v>
      </c>
      <c r="S1956" s="1">
        <v>79.748583256669733</v>
      </c>
      <c r="T1956" s="1">
        <v>80.502049119692273</v>
      </c>
      <c r="U1956" s="1">
        <v>80.015994621180027</v>
      </c>
      <c r="V1956" s="1">
        <v>77.466771244173543</v>
      </c>
      <c r="W1956" s="1">
        <v>83.965824027488026</v>
      </c>
      <c r="X1956" s="1">
        <v>90.511821938588668</v>
      </c>
      <c r="Y1956" s="1">
        <v>83.704022808664519</v>
      </c>
    </row>
    <row r="1957" spans="1:25" x14ac:dyDescent="0.25">
      <c r="A1957" s="1" t="s">
        <v>238</v>
      </c>
      <c r="B1957" s="1" t="s">
        <v>8</v>
      </c>
      <c r="C1957" s="1"/>
      <c r="D1957" s="1" t="s">
        <v>9</v>
      </c>
      <c r="E1957" s="1"/>
      <c r="F1957" s="1"/>
      <c r="G1957" s="1"/>
      <c r="H1957" s="1"/>
      <c r="I1957" s="1"/>
      <c r="J1957" s="1"/>
      <c r="K1957" s="1"/>
      <c r="L1957" s="1"/>
      <c r="M1957" s="1"/>
      <c r="N1957" s="1">
        <v>100.68308490769341</v>
      </c>
      <c r="O1957" s="1">
        <v>94.995583365351195</v>
      </c>
      <c r="P1957" s="1">
        <v>91.122812131050765</v>
      </c>
      <c r="Q1957" s="1">
        <v>98.225865512649804</v>
      </c>
      <c r="R1957" s="1">
        <v>100.44232277033649</v>
      </c>
      <c r="S1957" s="1">
        <v>94.046855565777378</v>
      </c>
      <c r="T1957" s="1">
        <v>95.344584997780743</v>
      </c>
      <c r="U1957" s="1">
        <v>93.386851364046663</v>
      </c>
      <c r="V1957" s="1">
        <v>92.814476514879885</v>
      </c>
      <c r="W1957" s="1">
        <v>93.037538348263595</v>
      </c>
      <c r="X1957" s="1">
        <v>100.13729315966593</v>
      </c>
      <c r="Y1957" s="1">
        <v>100.08672160216959</v>
      </c>
    </row>
    <row r="1958" spans="1:25" x14ac:dyDescent="0.25">
      <c r="A1958" s="1" t="s">
        <v>238</v>
      </c>
      <c r="B1958" s="1" t="s">
        <v>10</v>
      </c>
      <c r="C1958" s="1"/>
      <c r="D1958" s="1" t="s">
        <v>11</v>
      </c>
      <c r="E1958" s="1"/>
      <c r="F1958" s="1"/>
      <c r="G1958" s="1"/>
      <c r="H1958" s="1"/>
      <c r="I1958" s="1"/>
      <c r="J1958" s="1"/>
      <c r="K1958" s="1"/>
      <c r="L1958" s="1"/>
      <c r="M1958" s="1"/>
      <c r="N1958" s="1">
        <v>30.507867610085487</v>
      </c>
      <c r="O1958" s="1">
        <v>30.61562837330991</v>
      </c>
      <c r="P1958" s="1">
        <v>30.612079397874847</v>
      </c>
      <c r="Q1958" s="1">
        <v>33.187782956058584</v>
      </c>
      <c r="R1958" s="1">
        <v>32.941827289556791</v>
      </c>
      <c r="S1958" s="1">
        <v>30.104561177552899</v>
      </c>
      <c r="T1958" s="1">
        <v>31.953365882527002</v>
      </c>
      <c r="U1958" s="1">
        <v>33.897154014773328</v>
      </c>
      <c r="V1958" s="1">
        <v>33.918752240946574</v>
      </c>
      <c r="W1958" s="1">
        <v>37.596637624248373</v>
      </c>
      <c r="X1958" s="1">
        <v>40.550884901745391</v>
      </c>
      <c r="Y1958" s="1">
        <v>38.109255589165898</v>
      </c>
    </row>
    <row r="1959" spans="1:25" x14ac:dyDescent="0.25">
      <c r="A1959" s="1" t="s">
        <v>238</v>
      </c>
      <c r="B1959" s="1" t="s">
        <v>12</v>
      </c>
      <c r="C1959" s="1"/>
      <c r="D1959" s="1" t="s">
        <v>13</v>
      </c>
      <c r="E1959" s="1"/>
      <c r="F1959" s="1"/>
      <c r="G1959" s="1"/>
      <c r="H1959" s="1"/>
      <c r="I1959" s="1"/>
      <c r="J1959" s="1"/>
      <c r="K1959" s="1"/>
      <c r="L1959" s="1"/>
      <c r="M1959" s="1"/>
      <c r="N1959" s="1">
        <v>50.674209203570499</v>
      </c>
      <c r="O1959" s="1">
        <v>48.227078198276807</v>
      </c>
      <c r="P1959" s="1">
        <v>47.317036172695438</v>
      </c>
      <c r="Q1959" s="1">
        <v>46.666388413087304</v>
      </c>
      <c r="R1959" s="1">
        <v>42.767247386759578</v>
      </c>
      <c r="S1959" s="1">
        <v>40.239303305968491</v>
      </c>
      <c r="T1959" s="1">
        <v>38.460062629559388</v>
      </c>
      <c r="U1959" s="1">
        <v>39.278536445464169</v>
      </c>
      <c r="V1959" s="1">
        <v>38.06293598911946</v>
      </c>
      <c r="W1959" s="1">
        <v>35.987877805162796</v>
      </c>
      <c r="X1959" s="1">
        <v>32.630762854213479</v>
      </c>
      <c r="Y1959" s="1">
        <v>33.6214466010967</v>
      </c>
    </row>
    <row r="1960" spans="1:25" x14ac:dyDescent="0.25">
      <c r="A1960" s="1" t="s">
        <v>238</v>
      </c>
      <c r="B1960" s="1" t="s">
        <v>14</v>
      </c>
      <c r="C1960" s="1"/>
      <c r="D1960" s="1" t="s">
        <v>15</v>
      </c>
      <c r="E1960" s="1"/>
      <c r="F1960" s="1"/>
      <c r="G1960" s="1"/>
      <c r="H1960" s="1"/>
      <c r="I1960" s="1"/>
      <c r="J1960" s="1"/>
      <c r="K1960" s="1"/>
      <c r="L1960" s="1"/>
      <c r="M1960" s="1"/>
      <c r="N1960" s="1">
        <v>57.502244561920449</v>
      </c>
      <c r="O1960" s="1">
        <v>55.893083215181591</v>
      </c>
      <c r="P1960" s="1">
        <v>54.920653442240365</v>
      </c>
      <c r="Q1960" s="1">
        <v>54.282593612454185</v>
      </c>
      <c r="R1960" s="1">
        <v>54.92508710801394</v>
      </c>
      <c r="S1960" s="1">
        <v>53.927237630352785</v>
      </c>
      <c r="T1960" s="1">
        <v>53.499669210073648</v>
      </c>
      <c r="U1960" s="1">
        <v>53.822747529121074</v>
      </c>
      <c r="V1960" s="1">
        <v>54.450383889790714</v>
      </c>
      <c r="W1960" s="1">
        <v>52.533661953560781</v>
      </c>
      <c r="X1960" s="1">
        <v>48.907301324142146</v>
      </c>
      <c r="Y1960" s="1">
        <v>51.119679693619986</v>
      </c>
    </row>
    <row r="1961" spans="1:25" x14ac:dyDescent="0.25">
      <c r="A1961" s="1" t="s">
        <v>238</v>
      </c>
      <c r="B1961" s="1" t="s">
        <v>16</v>
      </c>
      <c r="C1961" s="1"/>
      <c r="D1961" s="1" t="s">
        <v>17</v>
      </c>
      <c r="E1961" s="1"/>
      <c r="F1961" s="1"/>
      <c r="G1961" s="1"/>
      <c r="H1961" s="1"/>
      <c r="I1961" s="1"/>
      <c r="J1961" s="1"/>
      <c r="K1961" s="1"/>
      <c r="L1961" s="1"/>
      <c r="M1961" s="1"/>
      <c r="N1961" s="1">
        <v>56.223546234509051</v>
      </c>
      <c r="O1961" s="1">
        <v>53.479838586541604</v>
      </c>
      <c r="P1961" s="1">
        <v>51.462310385064164</v>
      </c>
      <c r="Q1961" s="1">
        <v>49.551017974458489</v>
      </c>
      <c r="R1961" s="1">
        <v>46.307665505226481</v>
      </c>
      <c r="S1961" s="1">
        <v>45.53345906367872</v>
      </c>
      <c r="T1961" s="1">
        <v>45.040268160366949</v>
      </c>
      <c r="U1961" s="1">
        <v>45.39871602541475</v>
      </c>
      <c r="V1961" s="1">
        <v>46.1866801210898</v>
      </c>
      <c r="W1961" s="1">
        <v>45.578460241276431</v>
      </c>
      <c r="X1961" s="1">
        <v>41.261935821644386</v>
      </c>
      <c r="Y1961" s="1">
        <v>42.658873705283312</v>
      </c>
    </row>
    <row r="1962" spans="1:25" x14ac:dyDescent="0.25">
      <c r="A1962" s="1" t="s">
        <v>238</v>
      </c>
      <c r="B1962" s="1" t="s">
        <v>18</v>
      </c>
      <c r="C1962" s="1"/>
      <c r="D1962" s="1" t="s">
        <v>19</v>
      </c>
      <c r="E1962" s="1"/>
      <c r="F1962" s="1"/>
      <c r="G1962" s="1"/>
      <c r="H1962" s="1"/>
      <c r="I1962" s="1"/>
      <c r="J1962" s="1"/>
      <c r="K1962" s="1"/>
      <c r="L1962" s="1"/>
      <c r="M1962" s="1"/>
      <c r="N1962" s="1">
        <v>34.262592364532026</v>
      </c>
      <c r="O1962" s="1">
        <v>34.362733930024405</v>
      </c>
      <c r="P1962" s="1">
        <v>34.759378118831641</v>
      </c>
      <c r="Q1962" s="1">
        <v>36.538168005971983</v>
      </c>
      <c r="R1962" s="1">
        <v>34.25555505879197</v>
      </c>
      <c r="S1962" s="1">
        <v>34.986249686923657</v>
      </c>
      <c r="T1962" s="1">
        <v>38.398886789906896</v>
      </c>
      <c r="U1962" s="1">
        <v>32.846541786743515</v>
      </c>
      <c r="V1962" s="1">
        <v>34.231781525745561</v>
      </c>
      <c r="W1962" s="1">
        <v>35.728651997246708</v>
      </c>
      <c r="X1962" s="1">
        <v>38.904301098757074</v>
      </c>
      <c r="Y1962" s="1">
        <v>39.559131412751967</v>
      </c>
    </row>
    <row r="1963" spans="1:25" x14ac:dyDescent="0.25">
      <c r="A1963" s="1" t="s">
        <v>238</v>
      </c>
      <c r="B1963" s="1" t="s">
        <v>20</v>
      </c>
      <c r="C1963" s="1"/>
      <c r="D1963" s="1" t="s">
        <v>21</v>
      </c>
      <c r="E1963" s="1">
        <v>423.2</v>
      </c>
      <c r="F1963" s="1">
        <v>429</v>
      </c>
      <c r="G1963" s="1">
        <v>447.5</v>
      </c>
      <c r="H1963" s="1">
        <v>433.29999999999995</v>
      </c>
      <c r="I1963" s="1">
        <v>453.1</v>
      </c>
      <c r="J1963" s="1">
        <v>480.2</v>
      </c>
      <c r="K1963" s="1">
        <v>473.4</v>
      </c>
      <c r="L1963" s="1">
        <v>480.2</v>
      </c>
      <c r="M1963" s="1">
        <v>476.5</v>
      </c>
      <c r="N1963" s="1">
        <v>471.96259236453204</v>
      </c>
      <c r="O1963" s="1">
        <v>460.36273393002443</v>
      </c>
      <c r="P1963" s="1">
        <v>454.85937811883156</v>
      </c>
      <c r="Q1963" s="1">
        <v>468.73816800597194</v>
      </c>
      <c r="R1963" s="1">
        <v>455.45555505879202</v>
      </c>
      <c r="S1963" s="1">
        <v>433.88624968692363</v>
      </c>
      <c r="T1963" s="1">
        <v>437.49888678990692</v>
      </c>
      <c r="U1963" s="1">
        <v>433.54654178674355</v>
      </c>
      <c r="V1963" s="1">
        <v>439.5317815257456</v>
      </c>
      <c r="W1963" s="1">
        <v>443.12865199724672</v>
      </c>
      <c r="X1963" s="1">
        <v>456.20430109875707</v>
      </c>
      <c r="Y1963" s="1">
        <v>455.75913141275203</v>
      </c>
    </row>
    <row r="1964" spans="1:25" x14ac:dyDescent="0.25">
      <c r="A1964" s="1" t="s">
        <v>239</v>
      </c>
      <c r="B1964" s="1" t="s">
        <v>4</v>
      </c>
      <c r="C1964" s="1"/>
      <c r="D1964" s="1" t="s">
        <v>5</v>
      </c>
      <c r="E1964" s="1"/>
      <c r="F1964" s="1"/>
      <c r="G1964" s="1"/>
      <c r="H1964" s="1"/>
      <c r="I1964" s="1"/>
      <c r="J1964" s="1"/>
      <c r="K1964" s="1"/>
      <c r="L1964" s="1"/>
      <c r="M1964" s="1"/>
      <c r="N1964" s="1">
        <v>106.9</v>
      </c>
      <c r="O1964" s="1">
        <v>102.1</v>
      </c>
      <c r="P1964" s="1">
        <v>102</v>
      </c>
      <c r="Q1964" s="1">
        <v>112.2</v>
      </c>
      <c r="R1964" s="1">
        <v>113</v>
      </c>
      <c r="S1964" s="1">
        <v>97.6</v>
      </c>
      <c r="T1964" s="1">
        <v>91.2</v>
      </c>
      <c r="U1964" s="1">
        <v>103</v>
      </c>
      <c r="V1964" s="1">
        <v>100</v>
      </c>
      <c r="W1964" s="1">
        <v>109.7</v>
      </c>
      <c r="X1964" s="1">
        <v>115.3</v>
      </c>
      <c r="Y1964" s="1">
        <v>118.7</v>
      </c>
    </row>
    <row r="1965" spans="1:25" x14ac:dyDescent="0.25">
      <c r="A1965" s="1" t="s">
        <v>239</v>
      </c>
      <c r="B1965" s="1" t="s">
        <v>6</v>
      </c>
      <c r="C1965" s="1"/>
      <c r="D1965" s="1" t="s">
        <v>7</v>
      </c>
      <c r="E1965" s="1"/>
      <c r="F1965" s="1"/>
      <c r="G1965" s="1"/>
      <c r="H1965" s="1"/>
      <c r="I1965" s="1"/>
      <c r="J1965" s="1"/>
      <c r="K1965" s="1"/>
      <c r="L1965" s="1"/>
      <c r="M1965" s="1"/>
      <c r="N1965" s="1">
        <v>221.61137130953239</v>
      </c>
      <c r="O1965" s="1">
        <v>223.87347457782167</v>
      </c>
      <c r="P1965" s="1">
        <v>227.56399793388431</v>
      </c>
      <c r="Q1965" s="1">
        <v>212.84442964935641</v>
      </c>
      <c r="R1965" s="1">
        <v>208.75193291952519</v>
      </c>
      <c r="S1965" s="1">
        <v>204.76465501379943</v>
      </c>
      <c r="T1965" s="1">
        <v>199.80515793756473</v>
      </c>
      <c r="U1965" s="1">
        <v>207.7678320776613</v>
      </c>
      <c r="V1965" s="1">
        <v>207.5143241305127</v>
      </c>
      <c r="W1965" s="1">
        <v>205.98127728205037</v>
      </c>
      <c r="X1965" s="1">
        <v>200.49453366113926</v>
      </c>
      <c r="Y1965" s="1">
        <v>208.43075692778416</v>
      </c>
    </row>
    <row r="1966" spans="1:25" x14ac:dyDescent="0.25">
      <c r="A1966" s="1" t="s">
        <v>239</v>
      </c>
      <c r="B1966" s="1" t="s">
        <v>8</v>
      </c>
      <c r="C1966" s="1"/>
      <c r="D1966" s="1" t="s">
        <v>9</v>
      </c>
      <c r="E1966" s="1"/>
      <c r="F1966" s="1"/>
      <c r="G1966" s="1"/>
      <c r="H1966" s="1"/>
      <c r="I1966" s="1"/>
      <c r="J1966" s="1"/>
      <c r="K1966" s="1"/>
      <c r="L1966" s="1"/>
      <c r="M1966" s="1"/>
      <c r="N1966" s="1">
        <v>238.6585338696932</v>
      </c>
      <c r="O1966" s="1">
        <v>243.57799732879599</v>
      </c>
      <c r="P1966" s="1">
        <v>240.49487160566707</v>
      </c>
      <c r="Q1966" s="1">
        <v>242.1566134043498</v>
      </c>
      <c r="R1966" s="1">
        <v>234.9015027768703</v>
      </c>
      <c r="S1966" s="1">
        <v>235.93804599816008</v>
      </c>
      <c r="T1966" s="1">
        <v>235.78695628051486</v>
      </c>
      <c r="U1966" s="1">
        <v>240.31553778989448</v>
      </c>
      <c r="V1966" s="1">
        <v>244.12572606669056</v>
      </c>
      <c r="W1966" s="1">
        <v>245.48830005434496</v>
      </c>
      <c r="X1966" s="1">
        <v>235.08039615699818</v>
      </c>
      <c r="Y1966" s="1">
        <v>249.07367268175653</v>
      </c>
    </row>
    <row r="1967" spans="1:25" x14ac:dyDescent="0.25">
      <c r="A1967" s="1" t="s">
        <v>239</v>
      </c>
      <c r="B1967" s="1" t="s">
        <v>10</v>
      </c>
      <c r="C1967" s="1"/>
      <c r="D1967" s="1" t="s">
        <v>11</v>
      </c>
      <c r="E1967" s="1"/>
      <c r="F1967" s="1"/>
      <c r="G1967" s="1"/>
      <c r="H1967" s="1"/>
      <c r="I1967" s="1"/>
      <c r="J1967" s="1"/>
      <c r="K1967" s="1"/>
      <c r="L1967" s="1"/>
      <c r="M1967" s="1"/>
      <c r="N1967" s="1">
        <v>75.03009482077438</v>
      </c>
      <c r="O1967" s="1">
        <v>76.848528093382356</v>
      </c>
      <c r="P1967" s="1">
        <v>80.941130460448633</v>
      </c>
      <c r="Q1967" s="1">
        <v>78.498956946293816</v>
      </c>
      <c r="R1967" s="1">
        <v>78.846564303604495</v>
      </c>
      <c r="S1967" s="1">
        <v>77.297298988040467</v>
      </c>
      <c r="T1967" s="1">
        <v>79.307885781920405</v>
      </c>
      <c r="U1967" s="1">
        <v>88.01663013244422</v>
      </c>
      <c r="V1967" s="1">
        <v>90.859949802796692</v>
      </c>
      <c r="W1967" s="1">
        <v>92.230422663604642</v>
      </c>
      <c r="X1967" s="1">
        <v>89.825070181862557</v>
      </c>
      <c r="Y1967" s="1">
        <v>94.895570390459326</v>
      </c>
    </row>
    <row r="1968" spans="1:25" x14ac:dyDescent="0.25">
      <c r="A1968" s="1" t="s">
        <v>239</v>
      </c>
      <c r="B1968" s="1" t="s">
        <v>12</v>
      </c>
      <c r="C1968" s="1"/>
      <c r="D1968" s="1" t="s">
        <v>13</v>
      </c>
      <c r="E1968" s="1"/>
      <c r="F1968" s="1"/>
      <c r="G1968" s="1"/>
      <c r="H1968" s="1"/>
      <c r="I1968" s="1"/>
      <c r="J1968" s="1"/>
      <c r="K1968" s="1"/>
      <c r="L1968" s="1"/>
      <c r="M1968" s="1"/>
      <c r="N1968" s="1">
        <v>136.30252621544327</v>
      </c>
      <c r="O1968" s="1">
        <v>138.0714319991275</v>
      </c>
      <c r="P1968" s="1">
        <v>134.77812905924571</v>
      </c>
      <c r="Q1968" s="1">
        <v>135.68911341904987</v>
      </c>
      <c r="R1968" s="1">
        <v>126.49007404181184</v>
      </c>
      <c r="S1968" s="1">
        <v>114.2081872642556</v>
      </c>
      <c r="T1968" s="1">
        <v>109.31641159087901</v>
      </c>
      <c r="U1968" s="1">
        <v>109.18582333215672</v>
      </c>
      <c r="V1968" s="1">
        <v>104.58388540341332</v>
      </c>
      <c r="W1968" s="1">
        <v>102.22060146149521</v>
      </c>
      <c r="X1968" s="1">
        <v>100.522944525643</v>
      </c>
      <c r="Y1968" s="1">
        <v>98.27807468012881</v>
      </c>
    </row>
    <row r="1969" spans="1:25" x14ac:dyDescent="0.25">
      <c r="A1969" s="1" t="s">
        <v>239</v>
      </c>
      <c r="B1969" s="1" t="s">
        <v>14</v>
      </c>
      <c r="C1969" s="1"/>
      <c r="D1969" s="1" t="s">
        <v>15</v>
      </c>
      <c r="E1969" s="1"/>
      <c r="F1969" s="1"/>
      <c r="G1969" s="1"/>
      <c r="H1969" s="1"/>
      <c r="I1969" s="1"/>
      <c r="J1969" s="1"/>
      <c r="K1969" s="1"/>
      <c r="L1969" s="1"/>
      <c r="M1969" s="1"/>
      <c r="N1969" s="1">
        <v>154.66844613918016</v>
      </c>
      <c r="O1969" s="1">
        <v>160.01877631148434</v>
      </c>
      <c r="P1969" s="1">
        <v>156.43631800268597</v>
      </c>
      <c r="Q1969" s="1">
        <v>157.83430541401964</v>
      </c>
      <c r="R1969" s="1">
        <v>162.44857360627176</v>
      </c>
      <c r="S1969" s="1">
        <v>153.05762147770136</v>
      </c>
      <c r="T1969" s="1">
        <v>152.06402328761078</v>
      </c>
      <c r="U1969" s="1">
        <v>149.61557977409106</v>
      </c>
      <c r="V1969" s="1">
        <v>149.610968279735</v>
      </c>
      <c r="W1969" s="1">
        <v>149.21753794266442</v>
      </c>
      <c r="X1969" s="1">
        <v>150.66475644074083</v>
      </c>
      <c r="Y1969" s="1">
        <v>149.42675602750455</v>
      </c>
    </row>
    <row r="1970" spans="1:25" x14ac:dyDescent="0.25">
      <c r="A1970" s="1" t="s">
        <v>239</v>
      </c>
      <c r="B1970" s="1" t="s">
        <v>16</v>
      </c>
      <c r="C1970" s="1"/>
      <c r="D1970" s="1" t="s">
        <v>17</v>
      </c>
      <c r="E1970" s="1"/>
      <c r="F1970" s="1"/>
      <c r="G1970" s="1"/>
      <c r="H1970" s="1"/>
      <c r="I1970" s="1"/>
      <c r="J1970" s="1"/>
      <c r="K1970" s="1"/>
      <c r="L1970" s="1"/>
      <c r="M1970" s="1"/>
      <c r="N1970" s="1">
        <v>151.22902764537653</v>
      </c>
      <c r="O1970" s="1">
        <v>153.10979168938815</v>
      </c>
      <c r="P1970" s="1">
        <v>146.58555293806828</v>
      </c>
      <c r="Q1970" s="1">
        <v>144.07658116693045</v>
      </c>
      <c r="R1970" s="1">
        <v>136.96135235191636</v>
      </c>
      <c r="S1970" s="1">
        <v>129.23419125804304</v>
      </c>
      <c r="T1970" s="1">
        <v>128.01956512151014</v>
      </c>
      <c r="U1970" s="1">
        <v>126.1985968937522</v>
      </c>
      <c r="V1970" s="1">
        <v>126.90514631685167</v>
      </c>
      <c r="W1970" s="1">
        <v>129.46186059584036</v>
      </c>
      <c r="X1970" s="1">
        <v>127.11229903361621</v>
      </c>
      <c r="Y1970" s="1">
        <v>124.6951692923666</v>
      </c>
    </row>
    <row r="1971" spans="1:25" x14ac:dyDescent="0.25">
      <c r="A1971" s="1" t="s">
        <v>239</v>
      </c>
      <c r="B1971" s="1" t="s">
        <v>18</v>
      </c>
      <c r="C1971" s="1"/>
      <c r="D1971" s="1" t="s">
        <v>19</v>
      </c>
      <c r="E1971" s="1"/>
      <c r="F1971" s="1"/>
      <c r="G1971" s="1"/>
      <c r="H1971" s="1"/>
      <c r="I1971" s="1"/>
      <c r="J1971" s="1"/>
      <c r="K1971" s="1"/>
      <c r="L1971" s="1"/>
      <c r="M1971" s="1"/>
      <c r="N1971" s="1">
        <v>94.368224548440068</v>
      </c>
      <c r="O1971" s="1">
        <v>90.348678857436511</v>
      </c>
      <c r="P1971" s="1">
        <v>95.02000931491051</v>
      </c>
      <c r="Q1971" s="1">
        <v>101.73104114521583</v>
      </c>
      <c r="R1971" s="1">
        <v>104.20629498815219</v>
      </c>
      <c r="S1971" s="1">
        <v>98.371267560736811</v>
      </c>
      <c r="T1971" s="1">
        <v>106.96577834750146</v>
      </c>
      <c r="U1971" s="1">
        <v>102.42543227665706</v>
      </c>
      <c r="V1971" s="1">
        <v>109.11611080084887</v>
      </c>
      <c r="W1971" s="1">
        <v>108.02132246819282</v>
      </c>
      <c r="X1971" s="1">
        <v>104.24357456475677</v>
      </c>
      <c r="Y1971" s="1">
        <v>98.284972748507656</v>
      </c>
    </row>
    <row r="1972" spans="1:25" x14ac:dyDescent="0.25">
      <c r="A1972" s="1" t="s">
        <v>239</v>
      </c>
      <c r="B1972" s="1" t="s">
        <v>20</v>
      </c>
      <c r="C1972" s="1"/>
      <c r="D1972" s="1" t="s">
        <v>21</v>
      </c>
      <c r="E1972" s="1">
        <v>1050.9000000000001</v>
      </c>
      <c r="F1972" s="1">
        <v>1068.0999999999999</v>
      </c>
      <c r="G1972" s="1">
        <v>1114.7</v>
      </c>
      <c r="H1972" s="1">
        <v>1123.2</v>
      </c>
      <c r="I1972" s="1">
        <v>1108.2</v>
      </c>
      <c r="J1972" s="1">
        <v>1148.5</v>
      </c>
      <c r="K1972" s="1">
        <v>1164.3</v>
      </c>
      <c r="L1972" s="1">
        <v>1205.8</v>
      </c>
      <c r="M1972" s="1">
        <v>1178.6999999999998</v>
      </c>
      <c r="N1972" s="1">
        <v>1178.76822454844</v>
      </c>
      <c r="O1972" s="1">
        <v>1187.9486788574363</v>
      </c>
      <c r="P1972" s="1">
        <v>1183.8200093149105</v>
      </c>
      <c r="Q1972" s="1">
        <v>1185.0310411452158</v>
      </c>
      <c r="R1972" s="1">
        <v>1165.6062949881521</v>
      </c>
      <c r="S1972" s="1">
        <v>1110.4712675607368</v>
      </c>
      <c r="T1972" s="1">
        <v>1102.4657783475016</v>
      </c>
      <c r="U1972" s="1">
        <v>1126.5254322766571</v>
      </c>
      <c r="V1972" s="1">
        <v>1132.7161108008488</v>
      </c>
      <c r="W1972" s="1">
        <v>1142.3213224681929</v>
      </c>
      <c r="X1972" s="1">
        <v>1123.2435745647567</v>
      </c>
      <c r="Y1972" s="1">
        <v>1141.7849727485077</v>
      </c>
    </row>
    <row r="1973" spans="1:25" x14ac:dyDescent="0.25">
      <c r="A1973" s="1" t="s">
        <v>240</v>
      </c>
      <c r="B1973" s="1" t="s">
        <v>4</v>
      </c>
      <c r="C1973" s="1"/>
      <c r="D1973" s="1" t="s">
        <v>5</v>
      </c>
      <c r="E1973" s="1"/>
      <c r="F1973" s="1"/>
      <c r="G1973" s="1"/>
      <c r="H1973" s="1"/>
      <c r="I1973" s="1"/>
      <c r="J1973" s="1"/>
      <c r="K1973" s="1"/>
      <c r="L1973" s="1"/>
      <c r="M1973" s="1"/>
      <c r="N1973" s="1">
        <v>35.200000000000003</v>
      </c>
      <c r="O1973" s="1">
        <v>31.4</v>
      </c>
      <c r="P1973" s="1">
        <v>27.5</v>
      </c>
      <c r="Q1973" s="1">
        <v>30</v>
      </c>
      <c r="R1973" s="1">
        <v>32.1</v>
      </c>
      <c r="S1973" s="1">
        <v>31.2</v>
      </c>
      <c r="T1973" s="1">
        <v>32.700000000000003</v>
      </c>
      <c r="U1973" s="1">
        <v>38.700000000000003</v>
      </c>
      <c r="V1973" s="1">
        <v>36.200000000000003</v>
      </c>
      <c r="W1973" s="1">
        <v>32.700000000000003</v>
      </c>
      <c r="X1973" s="1">
        <v>31.6</v>
      </c>
      <c r="Y1973" s="1">
        <v>30.9</v>
      </c>
    </row>
    <row r="1974" spans="1:25" x14ac:dyDescent="0.25">
      <c r="A1974" s="1" t="s">
        <v>240</v>
      </c>
      <c r="B1974" s="1" t="s">
        <v>6</v>
      </c>
      <c r="C1974" s="1"/>
      <c r="D1974" s="1" t="s">
        <v>7</v>
      </c>
      <c r="E1974" s="1"/>
      <c r="F1974" s="1"/>
      <c r="G1974" s="1"/>
      <c r="H1974" s="1"/>
      <c r="I1974" s="1"/>
      <c r="J1974" s="1"/>
      <c r="K1974" s="1"/>
      <c r="L1974" s="1"/>
      <c r="M1974" s="1"/>
      <c r="N1974" s="1">
        <v>96.826377415415564</v>
      </c>
      <c r="O1974" s="1">
        <v>88.467585121759328</v>
      </c>
      <c r="P1974" s="1">
        <v>92.845635330578503</v>
      </c>
      <c r="Q1974" s="1">
        <v>88.694962272525515</v>
      </c>
      <c r="R1974" s="1">
        <v>90.930926712403334</v>
      </c>
      <c r="S1974" s="1">
        <v>84.699714811407532</v>
      </c>
      <c r="T1974" s="1">
        <v>89.491831262021023</v>
      </c>
      <c r="U1974" s="1">
        <v>83.03869434671283</v>
      </c>
      <c r="V1974" s="1">
        <v>78.590292219433493</v>
      </c>
      <c r="W1974" s="1">
        <v>81.232053012639582</v>
      </c>
      <c r="X1974" s="1">
        <v>90.956870847936386</v>
      </c>
      <c r="Y1974" s="1">
        <v>94.374350683216861</v>
      </c>
    </row>
    <row r="1975" spans="1:25" x14ac:dyDescent="0.25">
      <c r="A1975" s="1" t="s">
        <v>240</v>
      </c>
      <c r="B1975" s="1" t="s">
        <v>8</v>
      </c>
      <c r="C1975" s="1"/>
      <c r="D1975" s="1" t="s">
        <v>9</v>
      </c>
      <c r="E1975" s="1"/>
      <c r="F1975" s="1"/>
      <c r="G1975" s="1"/>
      <c r="H1975" s="1"/>
      <c r="I1975" s="1"/>
      <c r="J1975" s="1"/>
      <c r="K1975" s="1"/>
      <c r="L1975" s="1"/>
      <c r="M1975" s="1"/>
      <c r="N1975" s="1">
        <v>114.39149486387471</v>
      </c>
      <c r="O1975" s="1">
        <v>105.46435223301681</v>
      </c>
      <c r="P1975" s="1">
        <v>101.43055268595043</v>
      </c>
      <c r="Q1975" s="1">
        <v>110.19353084775855</v>
      </c>
      <c r="R1975" s="1">
        <v>113.02404442992486</v>
      </c>
      <c r="S1975" s="1">
        <v>101.42670469181235</v>
      </c>
      <c r="T1975" s="1">
        <v>95.386523524189954</v>
      </c>
      <c r="U1975" s="1">
        <v>106.68364617680109</v>
      </c>
      <c r="V1975" s="1">
        <v>105.49902294729293</v>
      </c>
      <c r="W1975" s="1">
        <v>101.79538593692477</v>
      </c>
      <c r="X1975" s="1">
        <v>103.79285452738401</v>
      </c>
      <c r="Y1975" s="1">
        <v>111.35834463335765</v>
      </c>
    </row>
    <row r="1976" spans="1:25" x14ac:dyDescent="0.25">
      <c r="A1976" s="1" t="s">
        <v>240</v>
      </c>
      <c r="B1976" s="1" t="s">
        <v>10</v>
      </c>
      <c r="C1976" s="1"/>
      <c r="D1976" s="1" t="s">
        <v>11</v>
      </c>
      <c r="E1976" s="1"/>
      <c r="F1976" s="1"/>
      <c r="G1976" s="1"/>
      <c r="H1976" s="1"/>
      <c r="I1976" s="1"/>
      <c r="J1976" s="1"/>
      <c r="K1976" s="1"/>
      <c r="L1976" s="1"/>
      <c r="M1976" s="1"/>
      <c r="N1976" s="1">
        <v>32.782127720709724</v>
      </c>
      <c r="O1976" s="1">
        <v>30.368062645223841</v>
      </c>
      <c r="P1976" s="1">
        <v>33.02381198347107</v>
      </c>
      <c r="Q1976" s="1">
        <v>32.711506879715927</v>
      </c>
      <c r="R1976" s="1">
        <v>34.345028857671785</v>
      </c>
      <c r="S1976" s="1">
        <v>31.973580496780123</v>
      </c>
      <c r="T1976" s="1">
        <v>35.521645213789022</v>
      </c>
      <c r="U1976" s="1">
        <v>35.177659476486077</v>
      </c>
      <c r="V1976" s="1">
        <v>34.410684833273578</v>
      </c>
      <c r="W1976" s="1">
        <v>36.372561050435635</v>
      </c>
      <c r="X1976" s="1">
        <v>40.750274624679605</v>
      </c>
      <c r="Y1976" s="1">
        <v>42.967304683425482</v>
      </c>
    </row>
    <row r="1977" spans="1:25" x14ac:dyDescent="0.25">
      <c r="A1977" s="1" t="s">
        <v>240</v>
      </c>
      <c r="B1977" s="1" t="s">
        <v>12</v>
      </c>
      <c r="C1977" s="1"/>
      <c r="D1977" s="1" t="s">
        <v>13</v>
      </c>
      <c r="E1977" s="1"/>
      <c r="F1977" s="1"/>
      <c r="G1977" s="1"/>
      <c r="H1977" s="1"/>
      <c r="I1977" s="1"/>
      <c r="J1977" s="1"/>
      <c r="K1977" s="1"/>
      <c r="L1977" s="1"/>
      <c r="M1977" s="1"/>
      <c r="N1977" s="1">
        <v>45.249233035791661</v>
      </c>
      <c r="O1977" s="1">
        <v>45.717801286945146</v>
      </c>
      <c r="P1977" s="1">
        <v>45.962482111798508</v>
      </c>
      <c r="Q1977" s="1">
        <v>50.356288892261652</v>
      </c>
      <c r="R1977" s="1">
        <v>47.994355400696861</v>
      </c>
      <c r="S1977" s="1">
        <v>40.75777679165742</v>
      </c>
      <c r="T1977" s="1">
        <v>38.993450359458386</v>
      </c>
      <c r="U1977" s="1">
        <v>42.908610571831979</v>
      </c>
      <c r="V1977" s="1">
        <v>42.892839906988982</v>
      </c>
      <c r="W1977" s="1">
        <v>39.637655121719199</v>
      </c>
      <c r="X1977" s="1">
        <v>39.672417704674864</v>
      </c>
      <c r="Y1977" s="1">
        <v>40.694089999129595</v>
      </c>
    </row>
    <row r="1978" spans="1:25" x14ac:dyDescent="0.25">
      <c r="A1978" s="1" t="s">
        <v>240</v>
      </c>
      <c r="B1978" s="1" t="s">
        <v>14</v>
      </c>
      <c r="C1978" s="1"/>
      <c r="D1978" s="1" t="s">
        <v>15</v>
      </c>
      <c r="E1978" s="1"/>
      <c r="F1978" s="1"/>
      <c r="G1978" s="1"/>
      <c r="H1978" s="1"/>
      <c r="I1978" s="1"/>
      <c r="J1978" s="1"/>
      <c r="K1978" s="1"/>
      <c r="L1978" s="1"/>
      <c r="M1978" s="1"/>
      <c r="N1978" s="1">
        <v>51.346286506629696</v>
      </c>
      <c r="O1978" s="1">
        <v>52.984940560584583</v>
      </c>
      <c r="P1978" s="1">
        <v>53.348429140705839</v>
      </c>
      <c r="Q1978" s="1">
        <v>58.574705665531965</v>
      </c>
      <c r="R1978" s="1">
        <v>61.638153310104528</v>
      </c>
      <c r="S1978" s="1">
        <v>54.622076769469714</v>
      </c>
      <c r="T1978" s="1">
        <v>54.241635425395842</v>
      </c>
      <c r="U1978" s="1">
        <v>58.796979791740213</v>
      </c>
      <c r="V1978" s="1">
        <v>61.359733251436843</v>
      </c>
      <c r="W1978" s="1">
        <v>57.861460630431964</v>
      </c>
      <c r="X1978" s="1">
        <v>59.461401365589765</v>
      </c>
      <c r="Y1978" s="1">
        <v>61.873270084428576</v>
      </c>
    </row>
    <row r="1979" spans="1:25" x14ac:dyDescent="0.25">
      <c r="A1979" s="1" t="s">
        <v>240</v>
      </c>
      <c r="B1979" s="1" t="s">
        <v>16</v>
      </c>
      <c r="C1979" s="1"/>
      <c r="D1979" s="1" t="s">
        <v>17</v>
      </c>
      <c r="E1979" s="1"/>
      <c r="F1979" s="1"/>
      <c r="G1979" s="1"/>
      <c r="H1979" s="1"/>
      <c r="I1979" s="1"/>
      <c r="J1979" s="1"/>
      <c r="K1979" s="1"/>
      <c r="L1979" s="1"/>
      <c r="M1979" s="1"/>
      <c r="N1979" s="1">
        <v>50.204480457578647</v>
      </c>
      <c r="O1979" s="1">
        <v>50.697258152470283</v>
      </c>
      <c r="P1979" s="1">
        <v>49.98908874749565</v>
      </c>
      <c r="Q1979" s="1">
        <v>53.469005442206367</v>
      </c>
      <c r="R1979" s="1">
        <v>51.967491289198605</v>
      </c>
      <c r="S1979" s="1">
        <v>46.120146438872865</v>
      </c>
      <c r="T1979" s="1">
        <v>45.664914215145764</v>
      </c>
      <c r="U1979" s="1">
        <v>49.594409636427812</v>
      </c>
      <c r="V1979" s="1">
        <v>52.047426841574165</v>
      </c>
      <c r="W1979" s="1">
        <v>50.200884247848833</v>
      </c>
      <c r="X1979" s="1">
        <v>50.166180929735397</v>
      </c>
      <c r="Y1979" s="1">
        <v>51.632639916441811</v>
      </c>
    </row>
    <row r="1980" spans="1:25" x14ac:dyDescent="0.25">
      <c r="A1980" s="1" t="s">
        <v>240</v>
      </c>
      <c r="B1980" s="1" t="s">
        <v>18</v>
      </c>
      <c r="C1980" s="1"/>
      <c r="D1980" s="1" t="s">
        <v>19</v>
      </c>
      <c r="E1980" s="1"/>
      <c r="F1980" s="1"/>
      <c r="G1980" s="1"/>
      <c r="H1980" s="1"/>
      <c r="I1980" s="1"/>
      <c r="J1980" s="1"/>
      <c r="K1980" s="1"/>
      <c r="L1980" s="1"/>
      <c r="M1980" s="1"/>
      <c r="N1980" s="1">
        <v>44.908988095238094</v>
      </c>
      <c r="O1980" s="1">
        <v>51.581679585456719</v>
      </c>
      <c r="P1980" s="1">
        <v>58.200004435671673</v>
      </c>
      <c r="Q1980" s="1">
        <v>50.694989680762305</v>
      </c>
      <c r="R1980" s="1">
        <v>51.089976304376982</v>
      </c>
      <c r="S1980" s="1">
        <v>51.333268061658963</v>
      </c>
      <c r="T1980" s="1">
        <v>49.248749606440882</v>
      </c>
      <c r="U1980" s="1">
        <v>52.295317002881845</v>
      </c>
      <c r="V1980" s="1">
        <v>56.907662236121972</v>
      </c>
      <c r="W1980" s="1">
        <v>57.688145302751074</v>
      </c>
      <c r="X1980" s="1">
        <v>59.952954411411348</v>
      </c>
      <c r="Y1980" s="1">
        <v>60.426468552642966</v>
      </c>
    </row>
    <row r="1981" spans="1:25" x14ac:dyDescent="0.25">
      <c r="A1981" s="1" t="s">
        <v>240</v>
      </c>
      <c r="B1981" s="1" t="s">
        <v>20</v>
      </c>
      <c r="C1981" s="1"/>
      <c r="D1981" s="1" t="s">
        <v>21</v>
      </c>
      <c r="E1981" s="1">
        <v>391.2</v>
      </c>
      <c r="F1981" s="1">
        <v>396.9</v>
      </c>
      <c r="G1981" s="1">
        <v>396.70000000000005</v>
      </c>
      <c r="H1981" s="1">
        <v>407</v>
      </c>
      <c r="I1981" s="1">
        <v>404.4</v>
      </c>
      <c r="J1981" s="1">
        <v>449.2</v>
      </c>
      <c r="K1981" s="1">
        <v>444.90000000000003</v>
      </c>
      <c r="L1981" s="1">
        <v>461.7</v>
      </c>
      <c r="M1981" s="1">
        <v>461.7</v>
      </c>
      <c r="N1981" s="1">
        <v>470.90898809523816</v>
      </c>
      <c r="O1981" s="1">
        <v>456.68167958545666</v>
      </c>
      <c r="P1981" s="1">
        <v>462.30000443567167</v>
      </c>
      <c r="Q1981" s="1">
        <v>474.69498968076232</v>
      </c>
      <c r="R1981" s="1">
        <v>483.08997630437699</v>
      </c>
      <c r="S1981" s="1">
        <v>442.13326806165901</v>
      </c>
      <c r="T1981" s="1">
        <v>441.24874960644081</v>
      </c>
      <c r="U1981" s="1">
        <v>467.19531700288189</v>
      </c>
      <c r="V1981" s="1">
        <v>467.90766223612195</v>
      </c>
      <c r="W1981" s="1">
        <v>457.48814530275109</v>
      </c>
      <c r="X1981" s="1">
        <v>476.35295441141136</v>
      </c>
      <c r="Y1981" s="1">
        <v>494.22646855264287</v>
      </c>
    </row>
    <row r="1982" spans="1:25" x14ac:dyDescent="0.25">
      <c r="A1982" s="1" t="s">
        <v>241</v>
      </c>
      <c r="B1982" s="1" t="s">
        <v>4</v>
      </c>
      <c r="C1982" s="1"/>
      <c r="D1982" s="1" t="s">
        <v>5</v>
      </c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>
        <v>29</v>
      </c>
      <c r="S1982" s="1">
        <v>27.1</v>
      </c>
      <c r="T1982" s="1">
        <v>25.8</v>
      </c>
      <c r="U1982" s="1">
        <v>26.9</v>
      </c>
      <c r="V1982" s="1">
        <v>27.6</v>
      </c>
      <c r="W1982" s="1">
        <v>26.1</v>
      </c>
      <c r="X1982" s="1">
        <v>21.8</v>
      </c>
      <c r="Y1982" s="1">
        <v>22</v>
      </c>
    </row>
    <row r="1983" spans="1:25" x14ac:dyDescent="0.25">
      <c r="A1983" s="1" t="s">
        <v>241</v>
      </c>
      <c r="B1983" s="1" t="s">
        <v>6</v>
      </c>
      <c r="C1983" s="1"/>
      <c r="D1983" s="1" t="s">
        <v>7</v>
      </c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>
        <v>43.320482948527861</v>
      </c>
      <c r="S1983" s="1">
        <v>47.122785583384243</v>
      </c>
      <c r="T1983" s="1">
        <v>46.586885895404123</v>
      </c>
      <c r="U1983" s="1">
        <v>45.750194704049846</v>
      </c>
      <c r="V1983" s="1">
        <v>50.443449575871817</v>
      </c>
      <c r="W1983" s="1">
        <v>48.68256880733945</v>
      </c>
      <c r="X1983" s="1">
        <v>48.447659878528043</v>
      </c>
      <c r="Y1983" s="1">
        <v>48.111173775114551</v>
      </c>
    </row>
    <row r="1984" spans="1:25" x14ac:dyDescent="0.25">
      <c r="A1984" s="1" t="s">
        <v>241</v>
      </c>
      <c r="B1984" s="1" t="s">
        <v>8</v>
      </c>
      <c r="C1984" s="1"/>
      <c r="D1984" s="1" t="s">
        <v>9</v>
      </c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>
        <v>53.423511967803421</v>
      </c>
      <c r="S1984" s="1">
        <v>59.620403176542453</v>
      </c>
      <c r="T1984" s="1">
        <v>58.34429477020602</v>
      </c>
      <c r="U1984" s="1">
        <v>56.801012461059187</v>
      </c>
      <c r="V1984" s="1">
        <v>60.061451460885962</v>
      </c>
      <c r="W1984" s="1">
        <v>61.980733944954125</v>
      </c>
      <c r="X1984" s="1">
        <v>65.265380493033234</v>
      </c>
      <c r="Y1984" s="1">
        <v>67.64078251674303</v>
      </c>
    </row>
    <row r="1985" spans="1:25" x14ac:dyDescent="0.25">
      <c r="A1985" s="1" t="s">
        <v>241</v>
      </c>
      <c r="B1985" s="1" t="s">
        <v>10</v>
      </c>
      <c r="C1985" s="1"/>
      <c r="D1985" s="1" t="s">
        <v>11</v>
      </c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>
        <v>19.656005083668713</v>
      </c>
      <c r="S1985" s="1">
        <v>23.056811240073305</v>
      </c>
      <c r="T1985" s="1">
        <v>23.768819334389857</v>
      </c>
      <c r="U1985" s="1">
        <v>23.448792834890963</v>
      </c>
      <c r="V1985" s="1">
        <v>26.69509896324222</v>
      </c>
      <c r="W1985" s="1">
        <v>26.636697247706422</v>
      </c>
      <c r="X1985" s="1">
        <v>28.486959628438733</v>
      </c>
      <c r="Y1985" s="1">
        <v>28.548043708142409</v>
      </c>
    </row>
    <row r="1986" spans="1:25" x14ac:dyDescent="0.25">
      <c r="A1986" s="1" t="s">
        <v>241</v>
      </c>
      <c r="B1986" s="1" t="s">
        <v>12</v>
      </c>
      <c r="C1986" s="1"/>
      <c r="D1986" s="1" t="s">
        <v>13</v>
      </c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>
        <v>15.850515463917526</v>
      </c>
      <c r="S1986" s="1">
        <v>15.457866334578661</v>
      </c>
      <c r="T1986" s="1">
        <v>16.209575116893674</v>
      </c>
      <c r="U1986" s="1">
        <v>16.857005988023953</v>
      </c>
      <c r="V1986" s="1">
        <v>16.246892210857592</v>
      </c>
      <c r="W1986" s="1">
        <v>17.384713013828371</v>
      </c>
      <c r="X1986" s="1">
        <v>17.806552290563971</v>
      </c>
      <c r="Y1986" s="1">
        <v>19.426384763236069</v>
      </c>
    </row>
    <row r="1987" spans="1:25" x14ac:dyDescent="0.25">
      <c r="A1987" s="1" t="s">
        <v>241</v>
      </c>
      <c r="B1987" s="1" t="s">
        <v>14</v>
      </c>
      <c r="C1987" s="1"/>
      <c r="D1987" s="1" t="s">
        <v>15</v>
      </c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>
        <v>45.667599410898376</v>
      </c>
      <c r="S1987" s="1">
        <v>46.103985056039846</v>
      </c>
      <c r="T1987" s="1">
        <v>47.563996747306362</v>
      </c>
      <c r="U1987" s="1">
        <v>48.450059880239522</v>
      </c>
      <c r="V1987" s="1">
        <v>46.951062155782857</v>
      </c>
      <c r="W1987" s="1">
        <v>49.482345141125208</v>
      </c>
      <c r="X1987" s="1">
        <v>47.489852162803437</v>
      </c>
      <c r="Y1987" s="1">
        <v>49.211182946007341</v>
      </c>
    </row>
    <row r="1988" spans="1:25" x14ac:dyDescent="0.25">
      <c r="A1988" s="1" t="s">
        <v>241</v>
      </c>
      <c r="B1988" s="1" t="s">
        <v>16</v>
      </c>
      <c r="C1988" s="1"/>
      <c r="D1988" s="1" t="s">
        <v>17</v>
      </c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>
        <v>24.581885125184094</v>
      </c>
      <c r="S1988" s="1">
        <v>25.038148609381487</v>
      </c>
      <c r="T1988" s="1">
        <v>26.526428135799957</v>
      </c>
      <c r="U1988" s="1">
        <v>27.092934131736531</v>
      </c>
      <c r="V1988" s="1">
        <v>26.002045633359561</v>
      </c>
      <c r="W1988" s="1">
        <v>28.4329418450464</v>
      </c>
      <c r="X1988" s="1">
        <v>28.603595546632594</v>
      </c>
      <c r="Y1988" s="1">
        <v>31.162432290756598</v>
      </c>
    </row>
    <row r="1989" spans="1:25" x14ac:dyDescent="0.25">
      <c r="A1989" s="1" t="s">
        <v>241</v>
      </c>
      <c r="B1989" s="1" t="s">
        <v>18</v>
      </c>
      <c r="C1989" s="1"/>
      <c r="D1989" s="1" t="s">
        <v>19</v>
      </c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>
        <v>18.608587376556461</v>
      </c>
      <c r="S1989" s="1">
        <v>18.308299264104662</v>
      </c>
      <c r="T1989" s="1">
        <v>20.064398541919807</v>
      </c>
      <c r="U1989" s="1">
        <v>19.80481324605314</v>
      </c>
      <c r="V1989" s="1">
        <v>20.244673034533431</v>
      </c>
      <c r="W1989" s="1">
        <v>20.912607449856733</v>
      </c>
      <c r="X1989" s="1">
        <v>21.629647144416154</v>
      </c>
      <c r="Y1989" s="1">
        <v>24.442295430393198</v>
      </c>
    </row>
    <row r="1990" spans="1:25" x14ac:dyDescent="0.25">
      <c r="A1990" s="1" t="s">
        <v>241</v>
      </c>
      <c r="B1990" s="1" t="s">
        <v>20</v>
      </c>
      <c r="C1990" s="1"/>
      <c r="D1990" s="1" t="s">
        <v>21</v>
      </c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>
        <v>250.10858737655647</v>
      </c>
      <c r="S1990" s="1">
        <v>261.80829926410468</v>
      </c>
      <c r="T1990" s="1">
        <v>264.8643985419198</v>
      </c>
      <c r="U1990" s="1">
        <v>265.1048132460532</v>
      </c>
      <c r="V1990" s="1">
        <v>274.24467303453343</v>
      </c>
      <c r="W1990" s="1">
        <v>279.61260744985674</v>
      </c>
      <c r="X1990" s="1">
        <v>279.52964714441612</v>
      </c>
      <c r="Y1990" s="1">
        <v>290.54229543039321</v>
      </c>
    </row>
    <row r="1991" spans="1:25" x14ac:dyDescent="0.25">
      <c r="A1991" s="1" t="s">
        <v>242</v>
      </c>
      <c r="B1991" s="1" t="s">
        <v>4</v>
      </c>
      <c r="C1991" s="1"/>
      <c r="D1991" s="1" t="s">
        <v>5</v>
      </c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>
        <v>43</v>
      </c>
      <c r="S1991" s="1">
        <v>45.7</v>
      </c>
      <c r="T1991" s="1">
        <v>44.8</v>
      </c>
      <c r="U1991" s="1">
        <v>42.7</v>
      </c>
      <c r="V1991" s="1">
        <v>42.6</v>
      </c>
      <c r="W1991" s="1">
        <v>41.6</v>
      </c>
      <c r="X1991" s="1">
        <v>39.299999999999997</v>
      </c>
      <c r="Y1991" s="1">
        <v>37.4</v>
      </c>
    </row>
    <row r="1992" spans="1:25" x14ac:dyDescent="0.25">
      <c r="A1992" s="1" t="s">
        <v>242</v>
      </c>
      <c r="B1992" s="1" t="s">
        <v>6</v>
      </c>
      <c r="C1992" s="1"/>
      <c r="D1992" s="1" t="s">
        <v>7</v>
      </c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>
        <v>92.056026265621696</v>
      </c>
      <c r="S1992" s="1">
        <v>89.196701282834454</v>
      </c>
      <c r="T1992" s="1">
        <v>92.841798732171171</v>
      </c>
      <c r="U1992" s="1">
        <v>92.823286604361385</v>
      </c>
      <c r="V1992" s="1">
        <v>93.961149858623941</v>
      </c>
      <c r="W1992" s="1">
        <v>97.797871559633037</v>
      </c>
      <c r="X1992" s="1">
        <v>91.867238299392639</v>
      </c>
      <c r="Y1992" s="1">
        <v>91.215068734578765</v>
      </c>
    </row>
    <row r="1993" spans="1:25" x14ac:dyDescent="0.25">
      <c r="A1993" s="1" t="s">
        <v>242</v>
      </c>
      <c r="B1993" s="1" t="s">
        <v>8</v>
      </c>
      <c r="C1993" s="1"/>
      <c r="D1993" s="1" t="s">
        <v>9</v>
      </c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>
        <v>119.57496293158229</v>
      </c>
      <c r="S1993" s="1">
        <v>121.46004886988393</v>
      </c>
      <c r="T1993" s="1">
        <v>126.68993660855784</v>
      </c>
      <c r="U1993" s="1">
        <v>131.50109034267913</v>
      </c>
      <c r="V1993" s="1">
        <v>137.81381715362866</v>
      </c>
      <c r="W1993" s="1">
        <v>137.39196330275229</v>
      </c>
      <c r="X1993" s="1">
        <v>143.11532690246514</v>
      </c>
      <c r="Y1993" s="1">
        <v>145.66004582305251</v>
      </c>
    </row>
    <row r="1994" spans="1:25" x14ac:dyDescent="0.25">
      <c r="A1994" s="1" t="s">
        <v>242</v>
      </c>
      <c r="B1994" s="1" t="s">
        <v>10</v>
      </c>
      <c r="C1994" s="1"/>
      <c r="D1994" s="1" t="s">
        <v>11</v>
      </c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>
        <v>41.769010802796018</v>
      </c>
      <c r="S1994" s="1">
        <v>43.643249847281609</v>
      </c>
      <c r="T1994" s="1">
        <v>47.368264659270999</v>
      </c>
      <c r="U1994" s="1">
        <v>47.575623052959493</v>
      </c>
      <c r="V1994" s="1">
        <v>49.725032987747404</v>
      </c>
      <c r="W1994" s="1">
        <v>53.510165137614685</v>
      </c>
      <c r="X1994" s="1">
        <v>54.017434798142204</v>
      </c>
      <c r="Y1994" s="1">
        <v>54.124885442368708</v>
      </c>
    </row>
    <row r="1995" spans="1:25" x14ac:dyDescent="0.25">
      <c r="A1995" s="1" t="s">
        <v>242</v>
      </c>
      <c r="B1995" s="1" t="s">
        <v>12</v>
      </c>
      <c r="C1995" s="1"/>
      <c r="D1995" s="1" t="s">
        <v>13</v>
      </c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>
        <v>28.129602356406483</v>
      </c>
      <c r="S1995" s="1">
        <v>28.345371523453714</v>
      </c>
      <c r="T1995" s="1">
        <v>28.093006708680623</v>
      </c>
      <c r="U1995" s="1">
        <v>29.554491017964075</v>
      </c>
      <c r="V1995" s="1">
        <v>30.25346184107002</v>
      </c>
      <c r="W1995" s="1">
        <v>30.646713392688</v>
      </c>
      <c r="X1995" s="1">
        <v>32.958240554845773</v>
      </c>
      <c r="Y1995" s="1">
        <v>34.86237987069719</v>
      </c>
    </row>
    <row r="1996" spans="1:25" x14ac:dyDescent="0.25">
      <c r="A1996" s="1" t="s">
        <v>242</v>
      </c>
      <c r="B1996" s="1" t="s">
        <v>14</v>
      </c>
      <c r="C1996" s="1"/>
      <c r="D1996" s="1" t="s">
        <v>15</v>
      </c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>
        <v>81.045402903429419</v>
      </c>
      <c r="S1996" s="1">
        <v>84.541718555417191</v>
      </c>
      <c r="T1996" s="1">
        <v>82.433726367147798</v>
      </c>
      <c r="U1996" s="1">
        <v>84.944910179640715</v>
      </c>
      <c r="V1996" s="1">
        <v>87.427930763178622</v>
      </c>
      <c r="W1996" s="1">
        <v>87.23015722674748</v>
      </c>
      <c r="X1996" s="1">
        <v>87.899215185252785</v>
      </c>
      <c r="Y1996" s="1">
        <v>88.313856369037225</v>
      </c>
    </row>
    <row r="1997" spans="1:25" x14ac:dyDescent="0.25">
      <c r="A1997" s="1" t="s">
        <v>242</v>
      </c>
      <c r="B1997" s="1" t="s">
        <v>16</v>
      </c>
      <c r="C1997" s="1"/>
      <c r="D1997" s="1" t="s">
        <v>17</v>
      </c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>
        <v>43.624994740164112</v>
      </c>
      <c r="S1997" s="1">
        <v>45.912909921129106</v>
      </c>
      <c r="T1997" s="1">
        <v>45.973266924171583</v>
      </c>
      <c r="U1997" s="1">
        <v>47.500598802395217</v>
      </c>
      <c r="V1997" s="1">
        <v>48.418607395751373</v>
      </c>
      <c r="W1997" s="1">
        <v>50.123129380564485</v>
      </c>
      <c r="X1997" s="1">
        <v>52.942544259901432</v>
      </c>
      <c r="Y1997" s="1">
        <v>55.923763760265601</v>
      </c>
    </row>
    <row r="1998" spans="1:25" x14ac:dyDescent="0.25">
      <c r="A1998" s="1" t="s">
        <v>242</v>
      </c>
      <c r="B1998" s="1" t="s">
        <v>18</v>
      </c>
      <c r="C1998" s="1"/>
      <c r="D1998" s="1" t="s">
        <v>19</v>
      </c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>
        <v>35.406655216831261</v>
      </c>
      <c r="S1998" s="1">
        <v>40.266271463614068</v>
      </c>
      <c r="T1998" s="1">
        <v>38.336695018226003</v>
      </c>
      <c r="U1998" s="1">
        <v>38.417058144012316</v>
      </c>
      <c r="V1998" s="1">
        <v>40.483614988978694</v>
      </c>
      <c r="W1998" s="1">
        <v>41.855300859598849</v>
      </c>
      <c r="X1998" s="1">
        <v>37.600763914150598</v>
      </c>
      <c r="Y1998" s="1">
        <v>40.14318101310662</v>
      </c>
    </row>
    <row r="1999" spans="1:25" x14ac:dyDescent="0.25">
      <c r="A1999" s="1" t="s">
        <v>242</v>
      </c>
      <c r="B1999" s="1" t="s">
        <v>20</v>
      </c>
      <c r="C1999" s="1"/>
      <c r="D1999" s="1" t="s">
        <v>21</v>
      </c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>
        <v>484.60665521683131</v>
      </c>
      <c r="S1999" s="1">
        <v>499.06627146361404</v>
      </c>
      <c r="T1999" s="1">
        <v>506.536695018226</v>
      </c>
      <c r="U1999" s="1">
        <v>515.01705814401237</v>
      </c>
      <c r="V1999" s="1">
        <v>530.68361498897866</v>
      </c>
      <c r="W1999" s="1">
        <v>540.15530085959881</v>
      </c>
      <c r="X1999" s="1">
        <v>539.70076391415046</v>
      </c>
      <c r="Y1999" s="1">
        <v>547.64318101310664</v>
      </c>
    </row>
    <row r="2000" spans="1:25" x14ac:dyDescent="0.25">
      <c r="A2000" s="1" t="s">
        <v>243</v>
      </c>
      <c r="B2000" s="1" t="s">
        <v>4</v>
      </c>
      <c r="C2000" s="1"/>
      <c r="D2000" s="1" t="s">
        <v>5</v>
      </c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>
        <v>18</v>
      </c>
      <c r="S2000" s="1">
        <v>19.600000000000001</v>
      </c>
      <c r="T2000" s="1">
        <v>18.100000000000001</v>
      </c>
      <c r="U2000" s="1">
        <v>19.5</v>
      </c>
      <c r="V2000" s="1">
        <v>20.7</v>
      </c>
      <c r="W2000" s="1">
        <v>21.1</v>
      </c>
      <c r="X2000" s="1">
        <v>21.6</v>
      </c>
      <c r="Y2000" s="1">
        <v>21.2</v>
      </c>
    </row>
    <row r="2001" spans="1:25" x14ac:dyDescent="0.25">
      <c r="A2001" s="1" t="s">
        <v>243</v>
      </c>
      <c r="B2001" s="1" t="s">
        <v>6</v>
      </c>
      <c r="C2001" s="1"/>
      <c r="D2001" s="1" t="s">
        <v>7</v>
      </c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>
        <v>133.72349078585046</v>
      </c>
      <c r="S2001" s="1">
        <v>139.12441457951539</v>
      </c>
      <c r="T2001" s="1">
        <v>139.87131537242473</v>
      </c>
      <c r="U2001" s="1">
        <v>144.47139797507791</v>
      </c>
      <c r="V2001" s="1">
        <v>144.89540056550425</v>
      </c>
      <c r="W2001" s="1">
        <v>148.26546788990828</v>
      </c>
      <c r="X2001" s="1">
        <v>152.83272597356199</v>
      </c>
      <c r="Y2001" s="1">
        <v>153.67700035248501</v>
      </c>
    </row>
    <row r="2002" spans="1:25" x14ac:dyDescent="0.25">
      <c r="A2002" s="1" t="s">
        <v>243</v>
      </c>
      <c r="B2002" s="1" t="s">
        <v>8</v>
      </c>
      <c r="C2002" s="1"/>
      <c r="D2002" s="1" t="s">
        <v>9</v>
      </c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>
        <v>280.10152510061425</v>
      </c>
      <c r="S2002" s="1">
        <v>284.30309509264913</v>
      </c>
      <c r="T2002" s="1">
        <v>297.8657686212361</v>
      </c>
      <c r="U2002" s="1">
        <v>304.68126947040503</v>
      </c>
      <c r="V2002" s="1">
        <v>316.32473138548545</v>
      </c>
      <c r="W2002" s="1">
        <v>326.91099082568809</v>
      </c>
      <c r="X2002" s="1">
        <v>336.50246516613072</v>
      </c>
      <c r="Y2002" s="1">
        <v>357.93466690165667</v>
      </c>
    </row>
    <row r="2003" spans="1:25" x14ac:dyDescent="0.25">
      <c r="A2003" s="1" t="s">
        <v>243</v>
      </c>
      <c r="B2003" s="1" t="s">
        <v>10</v>
      </c>
      <c r="C2003" s="1"/>
      <c r="D2003" s="1" t="s">
        <v>11</v>
      </c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>
        <v>60.674984113535267</v>
      </c>
      <c r="S2003" s="1">
        <v>68.072490327835467</v>
      </c>
      <c r="T2003" s="1">
        <v>71.362916006339134</v>
      </c>
      <c r="U2003" s="1">
        <v>74.047332554517126</v>
      </c>
      <c r="V2003" s="1">
        <v>76.679868049010352</v>
      </c>
      <c r="W2003" s="1">
        <v>81.123541284403686</v>
      </c>
      <c r="X2003" s="1">
        <v>89.864808860307278</v>
      </c>
      <c r="Y2003" s="1">
        <v>91.188332745858318</v>
      </c>
    </row>
    <row r="2004" spans="1:25" x14ac:dyDescent="0.25">
      <c r="A2004" s="1" t="s">
        <v>243</v>
      </c>
      <c r="B2004" s="1" t="s">
        <v>12</v>
      </c>
      <c r="C2004" s="1"/>
      <c r="D2004" s="1" t="s">
        <v>13</v>
      </c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>
        <v>43.501472754050077</v>
      </c>
      <c r="S2004" s="1">
        <v>42.196762141967618</v>
      </c>
      <c r="T2004" s="1">
        <v>43.99741817442569</v>
      </c>
      <c r="U2004" s="1">
        <v>44.988502994011981</v>
      </c>
      <c r="V2004" s="1">
        <v>46.099645948072379</v>
      </c>
      <c r="W2004" s="1">
        <v>48.268573593483602</v>
      </c>
      <c r="X2004" s="1">
        <v>53.135207154590248</v>
      </c>
      <c r="Y2004" s="1">
        <v>57.111235366066751</v>
      </c>
    </row>
    <row r="2005" spans="1:25" x14ac:dyDescent="0.25">
      <c r="A2005" s="1" t="s">
        <v>243</v>
      </c>
      <c r="B2005" s="1" t="s">
        <v>14</v>
      </c>
      <c r="C2005" s="1"/>
      <c r="D2005" s="1" t="s">
        <v>15</v>
      </c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>
        <v>125.333957500526</v>
      </c>
      <c r="S2005" s="1">
        <v>125.85429638854298</v>
      </c>
      <c r="T2005" s="1">
        <v>129.10227688554585</v>
      </c>
      <c r="U2005" s="1">
        <v>129.30502994011974</v>
      </c>
      <c r="V2005" s="1">
        <v>133.22100708103858</v>
      </c>
      <c r="W2005" s="1">
        <v>137.38749763212729</v>
      </c>
      <c r="X2005" s="1">
        <v>141.71093265194378</v>
      </c>
      <c r="Y2005" s="1">
        <v>144.67496068495544</v>
      </c>
    </row>
    <row r="2006" spans="1:25" x14ac:dyDescent="0.25">
      <c r="A2006" s="1" t="s">
        <v>243</v>
      </c>
      <c r="B2006" s="1" t="s">
        <v>16</v>
      </c>
      <c r="C2006" s="1"/>
      <c r="D2006" s="1" t="s">
        <v>17</v>
      </c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>
        <v>67.464569745423958</v>
      </c>
      <c r="S2006" s="1">
        <v>68.348941469489418</v>
      </c>
      <c r="T2006" s="1">
        <v>72.000304940028457</v>
      </c>
      <c r="U2006" s="1">
        <v>72.306467065868276</v>
      </c>
      <c r="V2006" s="1">
        <v>73.779346970889065</v>
      </c>
      <c r="W2006" s="1">
        <v>78.943928774389079</v>
      </c>
      <c r="X2006" s="1">
        <v>85.353860193465934</v>
      </c>
      <c r="Y2006" s="1">
        <v>91.613803948977804</v>
      </c>
    </row>
    <row r="2007" spans="1:25" x14ac:dyDescent="0.25">
      <c r="A2007" s="1" t="s">
        <v>243</v>
      </c>
      <c r="B2007" s="1" t="s">
        <v>18</v>
      </c>
      <c r="C2007" s="1"/>
      <c r="D2007" s="1" t="s">
        <v>19</v>
      </c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>
        <v>62.184757406612277</v>
      </c>
      <c r="S2007" s="1">
        <v>60.525429272281272</v>
      </c>
      <c r="T2007" s="1">
        <v>62.005467800729043</v>
      </c>
      <c r="U2007" s="1">
        <v>67.971813631112823</v>
      </c>
      <c r="V2007" s="1">
        <v>69.571711976487876</v>
      </c>
      <c r="W2007" s="1">
        <v>66.437965616045844</v>
      </c>
      <c r="X2007" s="1">
        <v>71.580865769370689</v>
      </c>
      <c r="Y2007" s="1">
        <v>67.408076514346448</v>
      </c>
    </row>
    <row r="2008" spans="1:25" x14ac:dyDescent="0.25">
      <c r="A2008" s="1" t="s">
        <v>243</v>
      </c>
      <c r="B2008" s="1" t="s">
        <v>20</v>
      </c>
      <c r="C2008" s="1"/>
      <c r="D2008" s="1" t="s">
        <v>21</v>
      </c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>
        <v>790.98475740661229</v>
      </c>
      <c r="S2008" s="1">
        <v>808.02542927228126</v>
      </c>
      <c r="T2008" s="1">
        <v>834.30546780072905</v>
      </c>
      <c r="U2008" s="1">
        <v>857.27181363111276</v>
      </c>
      <c r="V2008" s="1">
        <v>881.27171197648795</v>
      </c>
      <c r="W2008" s="1">
        <v>908.43796561604586</v>
      </c>
      <c r="X2008" s="1">
        <v>952.58086576937058</v>
      </c>
      <c r="Y2008" s="1">
        <v>984.80807651434634</v>
      </c>
    </row>
    <row r="2009" spans="1:25" x14ac:dyDescent="0.25">
      <c r="A2009" s="1" t="s">
        <v>244</v>
      </c>
      <c r="B2009" s="1" t="s">
        <v>4</v>
      </c>
      <c r="C2009" s="1"/>
      <c r="D2009" s="1" t="s">
        <v>5</v>
      </c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>
        <v>3</v>
      </c>
      <c r="U2009" s="1"/>
      <c r="V2009" s="1"/>
      <c r="W2009" s="1"/>
      <c r="X2009" s="1"/>
      <c r="Y2009" s="1"/>
    </row>
    <row r="2010" spans="1:25" x14ac:dyDescent="0.25">
      <c r="A2010" s="1" t="s">
        <v>244</v>
      </c>
      <c r="B2010" s="1" t="s">
        <v>6</v>
      </c>
      <c r="C2010" s="1"/>
      <c r="D2010" s="1" t="s">
        <v>7</v>
      </c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>
        <v>109.22287464357376</v>
      </c>
      <c r="T2010" s="1">
        <v>122.11459464999486</v>
      </c>
      <c r="U2010" s="1">
        <v>118.87273829980795</v>
      </c>
      <c r="V2010" s="1">
        <v>123.25485980382443</v>
      </c>
      <c r="W2010" s="1">
        <v>122.99503504672896</v>
      </c>
      <c r="X2010" s="1">
        <v>111.96428571428571</v>
      </c>
      <c r="Y2010" s="1">
        <v>125.05791790259306</v>
      </c>
    </row>
    <row r="2011" spans="1:25" x14ac:dyDescent="0.25">
      <c r="A2011" s="1" t="s">
        <v>244</v>
      </c>
      <c r="B2011" s="1" t="s">
        <v>8</v>
      </c>
      <c r="C2011" s="1"/>
      <c r="D2011" s="1" t="s">
        <v>9</v>
      </c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>
        <v>267.73453374168338</v>
      </c>
      <c r="T2011" s="1">
        <v>268.76544019678181</v>
      </c>
      <c r="U2011" s="1">
        <v>269.53783483271002</v>
      </c>
      <c r="V2011" s="1">
        <v>292.58980481521849</v>
      </c>
      <c r="W2011" s="1">
        <v>294.78282710280376</v>
      </c>
      <c r="X2011" s="1">
        <v>280.24474206349203</v>
      </c>
      <c r="Y2011" s="1">
        <v>289.54251267821257</v>
      </c>
    </row>
    <row r="2012" spans="1:25" x14ac:dyDescent="0.25">
      <c r="A2012" s="1" t="s">
        <v>244</v>
      </c>
      <c r="B2012" s="1" t="s">
        <v>10</v>
      </c>
      <c r="C2012" s="1"/>
      <c r="D2012" s="1" t="s">
        <v>11</v>
      </c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>
        <v>33.342591614742844</v>
      </c>
      <c r="T2012" s="1">
        <v>38.019965153223332</v>
      </c>
      <c r="U2012" s="1">
        <v>41.389426867482058</v>
      </c>
      <c r="V2012" s="1">
        <v>44.855335380957101</v>
      </c>
      <c r="W2012" s="1">
        <v>43.322137850467286</v>
      </c>
      <c r="X2012" s="1">
        <v>37.59097222222222</v>
      </c>
      <c r="Y2012" s="1">
        <v>41.999569419194337</v>
      </c>
    </row>
    <row r="2013" spans="1:25" x14ac:dyDescent="0.25">
      <c r="A2013" s="1" t="s">
        <v>244</v>
      </c>
      <c r="B2013" s="1" t="s">
        <v>12</v>
      </c>
      <c r="C2013" s="1"/>
      <c r="D2013" s="1" t="s">
        <v>13</v>
      </c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>
        <v>58.964344978165933</v>
      </c>
      <c r="T2013" s="1">
        <v>65.09376918354819</v>
      </c>
      <c r="U2013" s="1">
        <v>69.036261015942173</v>
      </c>
      <c r="V2013" s="1">
        <v>71.137299771167065</v>
      </c>
      <c r="W2013" s="1">
        <v>72.405438730644235</v>
      </c>
      <c r="X2013" s="1">
        <v>72.821499051233403</v>
      </c>
      <c r="Y2013" s="1">
        <v>69.751373074346958</v>
      </c>
    </row>
    <row r="2014" spans="1:25" x14ac:dyDescent="0.25">
      <c r="A2014" s="1" t="s">
        <v>244</v>
      </c>
      <c r="B2014" s="1" t="s">
        <v>14</v>
      </c>
      <c r="C2014" s="1"/>
      <c r="D2014" s="1" t="s">
        <v>15</v>
      </c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>
        <v>44.842991266375549</v>
      </c>
      <c r="T2014" s="1">
        <v>46.100306936771034</v>
      </c>
      <c r="U2014" s="1">
        <v>44.249826715516384</v>
      </c>
      <c r="V2014" s="1">
        <v>44.851258581235705</v>
      </c>
      <c r="W2014" s="1">
        <v>47.584037468935193</v>
      </c>
      <c r="X2014" s="1">
        <v>53.809867172675517</v>
      </c>
      <c r="Y2014" s="1">
        <v>56.005406181226689</v>
      </c>
    </row>
    <row r="2015" spans="1:25" x14ac:dyDescent="0.25">
      <c r="A2015" s="1" t="s">
        <v>244</v>
      </c>
      <c r="B2015" s="1" t="s">
        <v>16</v>
      </c>
      <c r="C2015" s="1"/>
      <c r="D2015" s="1" t="s">
        <v>17</v>
      </c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>
        <v>52.79266375545852</v>
      </c>
      <c r="T2015" s="1">
        <v>54.705923879680789</v>
      </c>
      <c r="U2015" s="1">
        <v>51.613912268541448</v>
      </c>
      <c r="V2015" s="1">
        <v>52.011441647597259</v>
      </c>
      <c r="W2015" s="1">
        <v>53.71052380042056</v>
      </c>
      <c r="X2015" s="1">
        <v>61.168633776091092</v>
      </c>
      <c r="Y2015" s="1">
        <v>61.543220744426378</v>
      </c>
    </row>
    <row r="2016" spans="1:25" x14ac:dyDescent="0.25">
      <c r="A2016" s="1" t="s">
        <v>244</v>
      </c>
      <c r="B2016" s="1" t="s">
        <v>18</v>
      </c>
      <c r="C2016" s="1"/>
      <c r="D2016" s="1" t="s">
        <v>19</v>
      </c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>
        <v>55.061917268548918</v>
      </c>
      <c r="T2016" s="1">
        <v>52.536916362159971</v>
      </c>
      <c r="U2016" s="1">
        <v>66.68738982371795</v>
      </c>
      <c r="V2016" s="1">
        <v>70.072600634066674</v>
      </c>
      <c r="W2016" s="1">
        <v>63.834268315187302</v>
      </c>
      <c r="X2016" s="1">
        <v>62.92359053126129</v>
      </c>
      <c r="Y2016" s="1">
        <v>60.828450885077501</v>
      </c>
    </row>
    <row r="2017" spans="1:25" x14ac:dyDescent="0.25">
      <c r="A2017" s="1" t="s">
        <v>244</v>
      </c>
      <c r="B2017" s="1" t="s">
        <v>20</v>
      </c>
      <c r="C2017" s="1"/>
      <c r="D2017" s="1" t="s">
        <v>21</v>
      </c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>
        <v>621.96191726854886</v>
      </c>
      <c r="T2017" s="1">
        <v>650.33691636215997</v>
      </c>
      <c r="U2017" s="1">
        <v>661.38738982371797</v>
      </c>
      <c r="V2017" s="1">
        <v>698.77260063406675</v>
      </c>
      <c r="W2017" s="1">
        <v>698.63426831518734</v>
      </c>
      <c r="X2017" s="1">
        <v>680.52359053126122</v>
      </c>
      <c r="Y2017" s="1">
        <v>704.72845088507756</v>
      </c>
    </row>
    <row r="2018" spans="1:25" x14ac:dyDescent="0.25">
      <c r="A2018" s="1" t="s">
        <v>245</v>
      </c>
      <c r="B2018" s="1" t="s">
        <v>4</v>
      </c>
      <c r="C2018" s="1"/>
      <c r="D2018" s="1" t="s">
        <v>5</v>
      </c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>
        <v>9.8000000000000007</v>
      </c>
      <c r="T2018" s="1">
        <v>8.9</v>
      </c>
      <c r="U2018" s="1">
        <v>11.6</v>
      </c>
      <c r="V2018" s="1">
        <v>9.6</v>
      </c>
      <c r="W2018" s="1">
        <v>10.9</v>
      </c>
      <c r="X2018" s="1">
        <v>11.4</v>
      </c>
      <c r="Y2018" s="1">
        <v>13.3</v>
      </c>
    </row>
    <row r="2019" spans="1:25" x14ac:dyDescent="0.25">
      <c r="A2019" s="1" t="s">
        <v>245</v>
      </c>
      <c r="B2019" s="1" t="s">
        <v>6</v>
      </c>
      <c r="C2019" s="1"/>
      <c r="D2019" s="1" t="s">
        <v>7</v>
      </c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>
        <v>82.599450839581792</v>
      </c>
      <c r="T2019" s="1">
        <v>82.176334939018133</v>
      </c>
      <c r="U2019" s="1">
        <v>83.189224704336411</v>
      </c>
      <c r="V2019" s="1">
        <v>87.947755870405231</v>
      </c>
      <c r="W2019" s="1">
        <v>87.551304517133957</v>
      </c>
      <c r="X2019" s="1">
        <v>88.875</v>
      </c>
      <c r="Y2019" s="1">
        <v>87.022361496507528</v>
      </c>
    </row>
    <row r="2020" spans="1:25" x14ac:dyDescent="0.25">
      <c r="A2020" s="1" t="s">
        <v>245</v>
      </c>
      <c r="B2020" s="1" t="s">
        <v>8</v>
      </c>
      <c r="C2020" s="1"/>
      <c r="D2020" s="1" t="s">
        <v>9</v>
      </c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>
        <v>124.58532051959024</v>
      </c>
      <c r="T2020" s="1">
        <v>125.23834170339244</v>
      </c>
      <c r="U2020" s="1">
        <v>121.94572930354795</v>
      </c>
      <c r="V2020" s="1">
        <v>130.34599227187161</v>
      </c>
      <c r="W2020" s="1">
        <v>133.91078660436139</v>
      </c>
      <c r="X2020" s="1">
        <v>131.68604166666665</v>
      </c>
      <c r="Y2020" s="1">
        <v>140.6519663190125</v>
      </c>
    </row>
    <row r="2021" spans="1:25" x14ac:dyDescent="0.25">
      <c r="A2021" s="1" t="s">
        <v>245</v>
      </c>
      <c r="B2021" s="1" t="s">
        <v>10</v>
      </c>
      <c r="C2021" s="1"/>
      <c r="D2021" s="1" t="s">
        <v>11</v>
      </c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>
        <v>25.21522864082797</v>
      </c>
      <c r="T2021" s="1">
        <v>25.585323357589427</v>
      </c>
      <c r="U2021" s="1">
        <v>28.965045992115641</v>
      </c>
      <c r="V2021" s="1">
        <v>32.006251857723178</v>
      </c>
      <c r="W2021" s="1">
        <v>30.83790887850467</v>
      </c>
      <c r="X2021" s="1">
        <v>29.838958333333334</v>
      </c>
      <c r="Y2021" s="1">
        <v>29.225672184479958</v>
      </c>
    </row>
    <row r="2022" spans="1:25" x14ac:dyDescent="0.25">
      <c r="A2022" s="1" t="s">
        <v>245</v>
      </c>
      <c r="B2022" s="1" t="s">
        <v>12</v>
      </c>
      <c r="C2022" s="1"/>
      <c r="D2022" s="1" t="s">
        <v>13</v>
      </c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>
        <v>36.07141921397379</v>
      </c>
      <c r="T2022" s="1">
        <v>41.787139349294044</v>
      </c>
      <c r="U2022" s="1">
        <v>47.60110902069512</v>
      </c>
      <c r="V2022" s="1">
        <v>48.102364607170102</v>
      </c>
      <c r="W2022" s="1">
        <v>48.895555343146626</v>
      </c>
      <c r="X2022" s="1">
        <v>48.353785578747626</v>
      </c>
      <c r="Y2022" s="1">
        <v>48.71051574012057</v>
      </c>
    </row>
    <row r="2023" spans="1:25" x14ac:dyDescent="0.25">
      <c r="A2023" s="1" t="s">
        <v>245</v>
      </c>
      <c r="B2023" s="1" t="s">
        <v>14</v>
      </c>
      <c r="C2023" s="1"/>
      <c r="D2023" s="1" t="s">
        <v>15</v>
      </c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>
        <v>27.432685589519654</v>
      </c>
      <c r="T2023" s="1">
        <v>29.594229588704732</v>
      </c>
      <c r="U2023" s="1">
        <v>30.510644618279038</v>
      </c>
      <c r="V2023" s="1">
        <v>30.327993897787948</v>
      </c>
      <c r="W2023" s="1">
        <v>32.133607340852613</v>
      </c>
      <c r="X2023" s="1">
        <v>35.729981024667929</v>
      </c>
      <c r="Y2023" s="1">
        <v>39.111089847861457</v>
      </c>
    </row>
    <row r="2024" spans="1:25" x14ac:dyDescent="0.25">
      <c r="A2024" s="1" t="s">
        <v>245</v>
      </c>
      <c r="B2024" s="1" t="s">
        <v>16</v>
      </c>
      <c r="C2024" s="1"/>
      <c r="D2024" s="1" t="s">
        <v>17</v>
      </c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>
        <v>32.295895196506549</v>
      </c>
      <c r="T2024" s="1">
        <v>35.118631062001228</v>
      </c>
      <c r="U2024" s="1">
        <v>35.588246361025845</v>
      </c>
      <c r="V2024" s="1">
        <v>35.169641495041951</v>
      </c>
      <c r="W2024" s="1">
        <v>36.270837316000765</v>
      </c>
      <c r="X2024" s="1">
        <v>40.616233396584448</v>
      </c>
      <c r="Y2024" s="1">
        <v>42.978394412017998</v>
      </c>
    </row>
    <row r="2025" spans="1:25" x14ac:dyDescent="0.25">
      <c r="A2025" s="1" t="s">
        <v>245</v>
      </c>
      <c r="B2025" s="1" t="s">
        <v>18</v>
      </c>
      <c r="C2025" s="1"/>
      <c r="D2025" s="1" t="s">
        <v>19</v>
      </c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>
        <v>28.958984460494637</v>
      </c>
      <c r="T2025" s="1">
        <v>34.415489240763293</v>
      </c>
      <c r="U2025" s="1">
        <v>31.225170272435896</v>
      </c>
      <c r="V2025" s="1">
        <v>33.209789605149396</v>
      </c>
      <c r="W2025" s="1">
        <v>31.006754013655655</v>
      </c>
      <c r="X2025" s="1">
        <v>30.196991326346222</v>
      </c>
      <c r="Y2025" s="1">
        <v>34.244905071998531</v>
      </c>
    </row>
    <row r="2026" spans="1:25" x14ac:dyDescent="0.25">
      <c r="A2026" s="1" t="s">
        <v>245</v>
      </c>
      <c r="B2026" s="1" t="s">
        <v>20</v>
      </c>
      <c r="C2026" s="1"/>
      <c r="D2026" s="1" t="s">
        <v>21</v>
      </c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>
        <v>366.95898446049466</v>
      </c>
      <c r="T2026" s="1">
        <v>382.81548924076327</v>
      </c>
      <c r="U2026" s="1">
        <v>390.62517027243592</v>
      </c>
      <c r="V2026" s="1">
        <v>406.70978960514941</v>
      </c>
      <c r="W2026" s="1">
        <v>411.50675401365572</v>
      </c>
      <c r="X2026" s="1">
        <v>416.69699132634628</v>
      </c>
      <c r="Y2026" s="1">
        <v>435.24490507199857</v>
      </c>
    </row>
    <row r="2027" spans="1:25" x14ac:dyDescent="0.25">
      <c r="A2027" s="1" t="s">
        <v>246</v>
      </c>
      <c r="B2027" s="1" t="s">
        <v>4</v>
      </c>
      <c r="C2027" s="1"/>
      <c r="D2027" s="1" t="s">
        <v>5</v>
      </c>
      <c r="E2027" s="1"/>
      <c r="F2027" s="1"/>
      <c r="G2027" s="1"/>
      <c r="H2027" s="1"/>
      <c r="I2027" s="1"/>
      <c r="J2027" s="1"/>
      <c r="K2027" s="1"/>
      <c r="L2027" s="1"/>
      <c r="M2027" s="1"/>
      <c r="N2027" s="1">
        <v>18.8</v>
      </c>
      <c r="O2027" s="1">
        <v>18.100000000000001</v>
      </c>
      <c r="P2027" s="1">
        <v>17.899999999999999</v>
      </c>
      <c r="Q2027" s="1">
        <v>19.2</v>
      </c>
      <c r="R2027" s="1">
        <v>18.2</v>
      </c>
      <c r="S2027" s="1">
        <v>19.8</v>
      </c>
      <c r="T2027" s="1">
        <v>21.2</v>
      </c>
      <c r="U2027" s="1">
        <v>22.2</v>
      </c>
      <c r="V2027" s="1">
        <v>23.1</v>
      </c>
      <c r="W2027" s="1">
        <v>21.4</v>
      </c>
      <c r="X2027" s="1">
        <v>21.8</v>
      </c>
      <c r="Y2027" s="1">
        <v>19.7</v>
      </c>
    </row>
    <row r="2028" spans="1:25" x14ac:dyDescent="0.25">
      <c r="A2028" s="1" t="s">
        <v>246</v>
      </c>
      <c r="B2028" s="1" t="s">
        <v>6</v>
      </c>
      <c r="C2028" s="1"/>
      <c r="D2028" s="1" t="s">
        <v>7</v>
      </c>
      <c r="E2028" s="1"/>
      <c r="F2028" s="1"/>
      <c r="G2028" s="1"/>
      <c r="H2028" s="1"/>
      <c r="I2028" s="1"/>
      <c r="J2028" s="1"/>
      <c r="K2028" s="1"/>
      <c r="L2028" s="1"/>
      <c r="M2028" s="1"/>
      <c r="N2028" s="1">
        <v>61.666871846619578</v>
      </c>
      <c r="O2028" s="1">
        <v>56.335434232715009</v>
      </c>
      <c r="P2028" s="1">
        <v>58.369263561760626</v>
      </c>
      <c r="Q2028" s="1">
        <v>56.427148891235483</v>
      </c>
      <c r="R2028" s="1">
        <v>56.75770920502093</v>
      </c>
      <c r="S2028" s="1">
        <v>59.095089238567951</v>
      </c>
      <c r="T2028" s="1">
        <v>59.851296505073279</v>
      </c>
      <c r="U2028" s="1">
        <v>57.050237541696156</v>
      </c>
      <c r="V2028" s="1">
        <v>55.040681660556821</v>
      </c>
      <c r="W2028" s="1">
        <v>53.377200155763241</v>
      </c>
      <c r="X2028" s="1">
        <v>54.910714285714285</v>
      </c>
      <c r="Y2028" s="1">
        <v>56.252023729786629</v>
      </c>
    </row>
    <row r="2029" spans="1:25" x14ac:dyDescent="0.25">
      <c r="A2029" s="1" t="s">
        <v>246</v>
      </c>
      <c r="B2029" s="1" t="s">
        <v>8</v>
      </c>
      <c r="C2029" s="1"/>
      <c r="D2029" s="1" t="s">
        <v>9</v>
      </c>
      <c r="E2029" s="1"/>
      <c r="F2029" s="1"/>
      <c r="G2029" s="1"/>
      <c r="H2029" s="1"/>
      <c r="I2029" s="1"/>
      <c r="J2029" s="1"/>
      <c r="K2029" s="1"/>
      <c r="L2029" s="1"/>
      <c r="M2029" s="1"/>
      <c r="N2029" s="1">
        <v>61.095580221997977</v>
      </c>
      <c r="O2029" s="1">
        <v>57.998419055649236</v>
      </c>
      <c r="P2029" s="1">
        <v>59.220974102099547</v>
      </c>
      <c r="Q2029" s="1">
        <v>61.010327349524815</v>
      </c>
      <c r="R2029" s="1">
        <v>62.272803347280323</v>
      </c>
      <c r="S2029" s="1">
        <v>63.264885415566582</v>
      </c>
      <c r="T2029" s="1">
        <v>63.714205186020294</v>
      </c>
      <c r="U2029" s="1">
        <v>69.485858687961183</v>
      </c>
      <c r="V2029" s="1">
        <v>65.128722877241657</v>
      </c>
      <c r="W2029" s="1">
        <v>64.621923676012472</v>
      </c>
      <c r="X2029" s="1">
        <v>67.253521825396831</v>
      </c>
      <c r="Y2029" s="1">
        <v>63.756243421682129</v>
      </c>
    </row>
    <row r="2030" spans="1:25" x14ac:dyDescent="0.25">
      <c r="A2030" s="1" t="s">
        <v>246</v>
      </c>
      <c r="B2030" s="1" t="s">
        <v>10</v>
      </c>
      <c r="C2030" s="1"/>
      <c r="D2030" s="1" t="s">
        <v>11</v>
      </c>
      <c r="E2030" s="1"/>
      <c r="F2030" s="1"/>
      <c r="G2030" s="1"/>
      <c r="H2030" s="1"/>
      <c r="I2030" s="1"/>
      <c r="J2030" s="1"/>
      <c r="K2030" s="1"/>
      <c r="L2030" s="1"/>
      <c r="M2030" s="1"/>
      <c r="N2030" s="1">
        <v>17.237547931382441</v>
      </c>
      <c r="O2030" s="1">
        <v>16.066146711635746</v>
      </c>
      <c r="P2030" s="1">
        <v>16.609762336139827</v>
      </c>
      <c r="Q2030" s="1">
        <v>16.762523759239709</v>
      </c>
      <c r="R2030" s="1">
        <v>17.269487447698744</v>
      </c>
      <c r="S2030" s="1">
        <v>18.040025345865455</v>
      </c>
      <c r="T2030" s="1">
        <v>18.63449830890643</v>
      </c>
      <c r="U2030" s="1">
        <v>19.863903770342667</v>
      </c>
      <c r="V2030" s="1">
        <v>20.030595462201529</v>
      </c>
      <c r="W2030" s="1">
        <v>18.800876168224299</v>
      </c>
      <c r="X2030" s="1">
        <v>18.435763888888889</v>
      </c>
      <c r="Y2030" s="1">
        <v>18.891732848531245</v>
      </c>
    </row>
    <row r="2031" spans="1:25" x14ac:dyDescent="0.25">
      <c r="A2031" s="1" t="s">
        <v>246</v>
      </c>
      <c r="B2031" s="1" t="s">
        <v>12</v>
      </c>
      <c r="C2031" s="1"/>
      <c r="D2031" s="1" t="s">
        <v>13</v>
      </c>
      <c r="E2031" s="1"/>
      <c r="F2031" s="1"/>
      <c r="G2031" s="1"/>
      <c r="H2031" s="1"/>
      <c r="I2031" s="1"/>
      <c r="J2031" s="1"/>
      <c r="K2031" s="1"/>
      <c r="L2031" s="1"/>
      <c r="M2031" s="1"/>
      <c r="N2031" s="1">
        <v>28.002628696604603</v>
      </c>
      <c r="O2031" s="1">
        <v>28.559399928562922</v>
      </c>
      <c r="P2031" s="1">
        <v>29.35931440443213</v>
      </c>
      <c r="Q2031" s="1">
        <v>28.37401446232797</v>
      </c>
      <c r="R2031" s="1">
        <v>31.531419493929423</v>
      </c>
      <c r="S2031" s="1">
        <v>34.377041484716152</v>
      </c>
      <c r="T2031" s="1">
        <v>36.097810517700019</v>
      </c>
      <c r="U2031" s="1">
        <v>40.944489553421128</v>
      </c>
      <c r="V2031" s="1">
        <v>41.115665522501914</v>
      </c>
      <c r="W2031" s="1">
        <v>42.267769069011663</v>
      </c>
      <c r="X2031" s="1">
        <v>36.604629981024672</v>
      </c>
      <c r="Y2031" s="1">
        <v>36.719089082384457</v>
      </c>
    </row>
    <row r="2032" spans="1:25" x14ac:dyDescent="0.25">
      <c r="A2032" s="1" t="s">
        <v>246</v>
      </c>
      <c r="B2032" s="1" t="s">
        <v>14</v>
      </c>
      <c r="C2032" s="1"/>
      <c r="D2032" s="1" t="s">
        <v>15</v>
      </c>
      <c r="E2032" s="1"/>
      <c r="F2032" s="1"/>
      <c r="G2032" s="1"/>
      <c r="H2032" s="1"/>
      <c r="I2032" s="1"/>
      <c r="J2032" s="1"/>
      <c r="K2032" s="1"/>
      <c r="L2032" s="1"/>
      <c r="M2032" s="1"/>
      <c r="N2032" s="1">
        <v>25.269916027747353</v>
      </c>
      <c r="O2032" s="1">
        <v>23.779830932253841</v>
      </c>
      <c r="P2032" s="1">
        <v>23.911391966759002</v>
      </c>
      <c r="Q2032" s="1">
        <v>23.939374854210403</v>
      </c>
      <c r="R2032" s="1">
        <v>27.309293089753776</v>
      </c>
      <c r="S2032" s="1">
        <v>26.144093886462883</v>
      </c>
      <c r="T2032" s="1">
        <v>25.564968283200329</v>
      </c>
      <c r="U2032" s="1">
        <v>26.24398455292603</v>
      </c>
      <c r="V2032" s="1">
        <v>25.922959572845159</v>
      </c>
      <c r="W2032" s="1">
        <v>27.777900974956992</v>
      </c>
      <c r="X2032" s="1">
        <v>27.048197343453509</v>
      </c>
      <c r="Y2032" s="1">
        <v>29.48282461008516</v>
      </c>
    </row>
    <row r="2033" spans="1:25" x14ac:dyDescent="0.25">
      <c r="A2033" s="1" t="s">
        <v>246</v>
      </c>
      <c r="B2033" s="1" t="s">
        <v>16</v>
      </c>
      <c r="C2033" s="1"/>
      <c r="D2033" s="1" t="s">
        <v>17</v>
      </c>
      <c r="E2033" s="1"/>
      <c r="F2033" s="1"/>
      <c r="G2033" s="1"/>
      <c r="H2033" s="1"/>
      <c r="I2033" s="1"/>
      <c r="J2033" s="1"/>
      <c r="K2033" s="1"/>
      <c r="L2033" s="1"/>
      <c r="M2033" s="1"/>
      <c r="N2033" s="1">
        <v>30.827455275648045</v>
      </c>
      <c r="O2033" s="1">
        <v>30.260769139183239</v>
      </c>
      <c r="P2033" s="1">
        <v>29.829293628808859</v>
      </c>
      <c r="Q2033" s="1">
        <v>29.986610683461628</v>
      </c>
      <c r="R2033" s="1">
        <v>32.359287416316803</v>
      </c>
      <c r="S2033" s="1">
        <v>30.778864628820962</v>
      </c>
      <c r="T2033" s="1">
        <v>30.337221199099652</v>
      </c>
      <c r="U2033" s="1">
        <v>30.611525893652839</v>
      </c>
      <c r="V2033" s="1">
        <v>30.061374904652936</v>
      </c>
      <c r="W2033" s="1">
        <v>31.35432995603135</v>
      </c>
      <c r="X2033" s="1">
        <v>30.747172675521828</v>
      </c>
      <c r="Y2033" s="1">
        <v>32.398086307530377</v>
      </c>
    </row>
    <row r="2034" spans="1:25" x14ac:dyDescent="0.25">
      <c r="A2034" s="1" t="s">
        <v>246</v>
      </c>
      <c r="B2034" s="1" t="s">
        <v>18</v>
      </c>
      <c r="C2034" s="1"/>
      <c r="D2034" s="1" t="s">
        <v>19</v>
      </c>
      <c r="E2034" s="1"/>
      <c r="F2034" s="1"/>
      <c r="G2034" s="1"/>
      <c r="H2034" s="1"/>
      <c r="I2034" s="1"/>
      <c r="J2034" s="1"/>
      <c r="K2034" s="1"/>
      <c r="L2034" s="1"/>
      <c r="M2034" s="1"/>
      <c r="N2034" s="1">
        <v>23.712711225917552</v>
      </c>
      <c r="O2034" s="1">
        <v>23.046445714285717</v>
      </c>
      <c r="P2034" s="1">
        <v>23.088694450840432</v>
      </c>
      <c r="Q2034" s="1">
        <v>26.299184175234689</v>
      </c>
      <c r="R2034" s="1">
        <v>26.237767327286981</v>
      </c>
      <c r="S2034" s="1">
        <v>26.547253228277526</v>
      </c>
      <c r="T2034" s="1">
        <v>27.976522533495732</v>
      </c>
      <c r="U2034" s="1">
        <v>31.366486378205128</v>
      </c>
      <c r="V2034" s="1">
        <v>26.711711019310215</v>
      </c>
      <c r="W2034" s="1">
        <v>26.363923233068832</v>
      </c>
      <c r="X2034" s="1">
        <v>26.317311167329237</v>
      </c>
      <c r="Y2034" s="1">
        <v>29.857938182151702</v>
      </c>
    </row>
    <row r="2035" spans="1:25" x14ac:dyDescent="0.25">
      <c r="A2035" s="1" t="s">
        <v>246</v>
      </c>
      <c r="B2035" s="1" t="s">
        <v>20</v>
      </c>
      <c r="C2035" s="1"/>
      <c r="D2035" s="1" t="s">
        <v>21</v>
      </c>
      <c r="E2035" s="1">
        <v>256.5</v>
      </c>
      <c r="F2035" s="1">
        <v>256</v>
      </c>
      <c r="G2035" s="1">
        <v>248.3</v>
      </c>
      <c r="H2035" s="1">
        <v>249.8</v>
      </c>
      <c r="I2035" s="1">
        <v>270.39999999999998</v>
      </c>
      <c r="J2035" s="1">
        <v>256</v>
      </c>
      <c r="K2035" s="1">
        <v>259.90000000000003</v>
      </c>
      <c r="L2035" s="1">
        <v>260.5</v>
      </c>
      <c r="M2035" s="1">
        <v>263.89999999999998</v>
      </c>
      <c r="N2035" s="1">
        <v>266.61271122591756</v>
      </c>
      <c r="O2035" s="1">
        <v>254.14644571428573</v>
      </c>
      <c r="P2035" s="1">
        <v>258.28869445084041</v>
      </c>
      <c r="Q2035" s="1">
        <v>261.99918417523469</v>
      </c>
      <c r="R2035" s="1">
        <v>271.93776732728696</v>
      </c>
      <c r="S2035" s="1">
        <v>278.04725322827755</v>
      </c>
      <c r="T2035" s="1">
        <v>283.37652253349569</v>
      </c>
      <c r="U2035" s="1">
        <v>297.76648637820512</v>
      </c>
      <c r="V2035" s="1">
        <v>287.11171101931023</v>
      </c>
      <c r="W2035" s="1">
        <v>285.96392323306884</v>
      </c>
      <c r="X2035" s="1">
        <v>283.11731116732926</v>
      </c>
      <c r="Y2035" s="1">
        <v>287.0579381821517</v>
      </c>
    </row>
    <row r="2036" spans="1:25" x14ac:dyDescent="0.25">
      <c r="A2036" s="1" t="s">
        <v>247</v>
      </c>
      <c r="B2036" s="1" t="s">
        <v>4</v>
      </c>
      <c r="C2036" s="1"/>
      <c r="D2036" s="1" t="s">
        <v>5</v>
      </c>
      <c r="E2036" s="1"/>
      <c r="F2036" s="1"/>
      <c r="G2036" s="1"/>
      <c r="H2036" s="1"/>
      <c r="I2036" s="1"/>
      <c r="J2036" s="1"/>
      <c r="K2036" s="1"/>
      <c r="L2036" s="1"/>
      <c r="M2036" s="1"/>
      <c r="N2036" s="1">
        <v>17.100000000000001</v>
      </c>
      <c r="O2036" s="1">
        <v>22.1</v>
      </c>
      <c r="P2036" s="1">
        <v>20.2</v>
      </c>
      <c r="Q2036" s="1">
        <v>22.9</v>
      </c>
      <c r="R2036" s="1">
        <v>22.7</v>
      </c>
      <c r="S2036" s="1">
        <v>19.7</v>
      </c>
      <c r="T2036" s="1">
        <v>18.399999999999999</v>
      </c>
      <c r="U2036" s="1">
        <v>23</v>
      </c>
      <c r="V2036" s="1">
        <v>23.9</v>
      </c>
      <c r="W2036" s="1">
        <v>25</v>
      </c>
      <c r="X2036" s="1">
        <v>25.1</v>
      </c>
      <c r="Y2036" s="1">
        <v>24</v>
      </c>
    </row>
    <row r="2037" spans="1:25" x14ac:dyDescent="0.25">
      <c r="A2037" s="1" t="s">
        <v>247</v>
      </c>
      <c r="B2037" s="1" t="s">
        <v>6</v>
      </c>
      <c r="C2037" s="1"/>
      <c r="D2037" s="1" t="s">
        <v>7</v>
      </c>
      <c r="E2037" s="1"/>
      <c r="F2037" s="1"/>
      <c r="G2037" s="1"/>
      <c r="H2037" s="1"/>
      <c r="I2037" s="1"/>
      <c r="J2037" s="1"/>
      <c r="K2037" s="1"/>
      <c r="L2037" s="1"/>
      <c r="M2037" s="1"/>
      <c r="N2037" s="1">
        <v>64.393440968718465</v>
      </c>
      <c r="O2037" s="1">
        <v>58.220900084317037</v>
      </c>
      <c r="P2037" s="1">
        <v>56.548779707982526</v>
      </c>
      <c r="Q2037" s="1">
        <v>55.805828933474132</v>
      </c>
      <c r="R2037" s="1">
        <v>57.150690376569045</v>
      </c>
      <c r="S2037" s="1">
        <v>60.48752772204034</v>
      </c>
      <c r="T2037" s="1">
        <v>60.973157732909705</v>
      </c>
      <c r="U2037" s="1">
        <v>63.124027089861528</v>
      </c>
      <c r="V2037" s="1">
        <v>61.174090954126626</v>
      </c>
      <c r="W2037" s="1">
        <v>59.566627725856691</v>
      </c>
      <c r="X2037" s="1">
        <v>62.571428571428569</v>
      </c>
      <c r="Y2037" s="1">
        <v>63.25013874270406</v>
      </c>
    </row>
    <row r="2038" spans="1:25" x14ac:dyDescent="0.25">
      <c r="A2038" s="1" t="s">
        <v>247</v>
      </c>
      <c r="B2038" s="1" t="s">
        <v>8</v>
      </c>
      <c r="C2038" s="1"/>
      <c r="D2038" s="1" t="s">
        <v>9</v>
      </c>
      <c r="E2038" s="1"/>
      <c r="F2038" s="1"/>
      <c r="G2038" s="1"/>
      <c r="H2038" s="1"/>
      <c r="I2038" s="1"/>
      <c r="J2038" s="1"/>
      <c r="K2038" s="1"/>
      <c r="L2038" s="1"/>
      <c r="M2038" s="1"/>
      <c r="N2038" s="1">
        <v>60.206861755802223</v>
      </c>
      <c r="O2038" s="1">
        <v>60.275242411467119</v>
      </c>
      <c r="P2038" s="1">
        <v>54.959501225620805</v>
      </c>
      <c r="Q2038" s="1">
        <v>55.516219640971485</v>
      </c>
      <c r="R2038" s="1">
        <v>58.26025104602509</v>
      </c>
      <c r="S2038" s="1">
        <v>64.84737564684761</v>
      </c>
      <c r="T2038" s="1">
        <v>64.643056267295279</v>
      </c>
      <c r="U2038" s="1">
        <v>68.497280905690886</v>
      </c>
      <c r="V2038" s="1">
        <v>70.263222035073809</v>
      </c>
      <c r="W2038" s="1">
        <v>70.05241433021807</v>
      </c>
      <c r="X2038" s="1">
        <v>67.920793650793655</v>
      </c>
      <c r="Y2038" s="1">
        <v>68.407874844512477</v>
      </c>
    </row>
    <row r="2039" spans="1:25" x14ac:dyDescent="0.25">
      <c r="A2039" s="1" t="s">
        <v>247</v>
      </c>
      <c r="B2039" s="1" t="s">
        <v>10</v>
      </c>
      <c r="C2039" s="1"/>
      <c r="D2039" s="1" t="s">
        <v>11</v>
      </c>
      <c r="E2039" s="1"/>
      <c r="F2039" s="1"/>
      <c r="G2039" s="1"/>
      <c r="H2039" s="1"/>
      <c r="I2039" s="1"/>
      <c r="J2039" s="1"/>
      <c r="K2039" s="1"/>
      <c r="L2039" s="1"/>
      <c r="M2039" s="1"/>
      <c r="N2039" s="1">
        <v>17.999697275479313</v>
      </c>
      <c r="O2039" s="1">
        <v>16.603857504215849</v>
      </c>
      <c r="P2039" s="1">
        <v>16.091719066396678</v>
      </c>
      <c r="Q2039" s="1">
        <v>16.577951425554385</v>
      </c>
      <c r="R2039" s="1">
        <v>17.389058577405859</v>
      </c>
      <c r="S2039" s="1">
        <v>18.465096631112051</v>
      </c>
      <c r="T2039" s="1">
        <v>18.983785999795021</v>
      </c>
      <c r="U2039" s="1">
        <v>21.978692004447591</v>
      </c>
      <c r="V2039" s="1">
        <v>22.262687010799567</v>
      </c>
      <c r="W2039" s="1">
        <v>20.98095794392523</v>
      </c>
      <c r="X2039" s="1">
        <v>21.007777777777775</v>
      </c>
      <c r="Y2039" s="1">
        <v>21.241986412783469</v>
      </c>
    </row>
    <row r="2040" spans="1:25" x14ac:dyDescent="0.25">
      <c r="A2040" s="1" t="s">
        <v>247</v>
      </c>
      <c r="B2040" s="1" t="s">
        <v>12</v>
      </c>
      <c r="C2040" s="1"/>
      <c r="D2040" s="1" t="s">
        <v>13</v>
      </c>
      <c r="E2040" s="1"/>
      <c r="F2040" s="1"/>
      <c r="G2040" s="1"/>
      <c r="H2040" s="1"/>
      <c r="I2040" s="1"/>
      <c r="J2040" s="1"/>
      <c r="K2040" s="1"/>
      <c r="L2040" s="1"/>
      <c r="M2040" s="1"/>
      <c r="N2040" s="1">
        <v>23.474260679079961</v>
      </c>
      <c r="O2040" s="1">
        <v>25.724205262531257</v>
      </c>
      <c r="P2040" s="1">
        <v>27.84012003693444</v>
      </c>
      <c r="Q2040" s="1">
        <v>26.926008864007468</v>
      </c>
      <c r="R2040" s="1">
        <v>26.137887212073071</v>
      </c>
      <c r="S2040" s="1">
        <v>28.239628820960696</v>
      </c>
      <c r="T2040" s="1">
        <v>32.488029465930019</v>
      </c>
      <c r="U2040" s="1">
        <v>35.292642835924347</v>
      </c>
      <c r="V2040" s="1">
        <v>35.695680778032042</v>
      </c>
      <c r="W2040" s="1">
        <v>35.014719938826225</v>
      </c>
      <c r="X2040" s="1">
        <v>30.439231499051232</v>
      </c>
      <c r="Y2040" s="1">
        <v>29.866845277963833</v>
      </c>
    </row>
    <row r="2041" spans="1:25" x14ac:dyDescent="0.25">
      <c r="A2041" s="1" t="s">
        <v>247</v>
      </c>
      <c r="B2041" s="1" t="s">
        <v>14</v>
      </c>
      <c r="C2041" s="1"/>
      <c r="D2041" s="1" t="s">
        <v>15</v>
      </c>
      <c r="E2041" s="1"/>
      <c r="F2041" s="1"/>
      <c r="G2041" s="1"/>
      <c r="H2041" s="1"/>
      <c r="I2041" s="1"/>
      <c r="J2041" s="1"/>
      <c r="K2041" s="1"/>
      <c r="L2041" s="1"/>
      <c r="M2041" s="1"/>
      <c r="N2041" s="1">
        <v>21.18346111719606</v>
      </c>
      <c r="O2041" s="1">
        <v>21.419121323967143</v>
      </c>
      <c r="P2041" s="1">
        <v>22.674099722991688</v>
      </c>
      <c r="Q2041" s="1">
        <v>22.717681362257988</v>
      </c>
      <c r="R2041" s="1">
        <v>22.637966640190626</v>
      </c>
      <c r="S2041" s="1">
        <v>21.476528384279479</v>
      </c>
      <c r="T2041" s="1">
        <v>23.008471454880297</v>
      </c>
      <c r="U2041" s="1">
        <v>22.621348648381026</v>
      </c>
      <c r="V2041" s="1">
        <v>22.505720823798629</v>
      </c>
      <c r="W2041" s="1">
        <v>23.011278914165555</v>
      </c>
      <c r="X2041" s="1">
        <v>22.492409867172672</v>
      </c>
      <c r="Y2041" s="1">
        <v>23.980958759927283</v>
      </c>
    </row>
    <row r="2042" spans="1:25" x14ac:dyDescent="0.25">
      <c r="A2042" s="1" t="s">
        <v>247</v>
      </c>
      <c r="B2042" s="1" t="s">
        <v>16</v>
      </c>
      <c r="C2042" s="1"/>
      <c r="D2042" s="1" t="s">
        <v>17</v>
      </c>
      <c r="E2042" s="1"/>
      <c r="F2042" s="1"/>
      <c r="G2042" s="1"/>
      <c r="H2042" s="1"/>
      <c r="I2042" s="1"/>
      <c r="J2042" s="1"/>
      <c r="K2042" s="1"/>
      <c r="L2042" s="1"/>
      <c r="M2042" s="1"/>
      <c r="N2042" s="1">
        <v>25.842278203723989</v>
      </c>
      <c r="O2042" s="1">
        <v>27.256673413501613</v>
      </c>
      <c r="P2042" s="1">
        <v>28.285780240073866</v>
      </c>
      <c r="Q2042" s="1">
        <v>28.456309773734546</v>
      </c>
      <c r="R2042" s="1">
        <v>26.824146147736297</v>
      </c>
      <c r="S2042" s="1">
        <v>25.283842794759828</v>
      </c>
      <c r="T2042" s="1">
        <v>27.303499079189688</v>
      </c>
      <c r="U2042" s="1">
        <v>26.386008515694623</v>
      </c>
      <c r="V2042" s="1">
        <v>26.098598398169337</v>
      </c>
      <c r="W2042" s="1">
        <v>25.97400114700822</v>
      </c>
      <c r="X2042" s="1">
        <v>25.568358633776093</v>
      </c>
      <c r="Y2042" s="1">
        <v>26.35219596210889</v>
      </c>
    </row>
    <row r="2043" spans="1:25" x14ac:dyDescent="0.25">
      <c r="A2043" s="1" t="s">
        <v>247</v>
      </c>
      <c r="B2043" s="1" t="s">
        <v>18</v>
      </c>
      <c r="C2043" s="1"/>
      <c r="D2043" s="1" t="s">
        <v>19</v>
      </c>
      <c r="E2043" s="1"/>
      <c r="F2043" s="1"/>
      <c r="G2043" s="1"/>
      <c r="H2043" s="1"/>
      <c r="I2043" s="1"/>
      <c r="J2043" s="1"/>
      <c r="K2043" s="1"/>
      <c r="L2043" s="1"/>
      <c r="M2043" s="1"/>
      <c r="N2043" s="1">
        <v>25.037638574965023</v>
      </c>
      <c r="O2043" s="1">
        <v>25.344297142857144</v>
      </c>
      <c r="P2043" s="1">
        <v>26.430347685931384</v>
      </c>
      <c r="Q2043" s="1">
        <v>26.624765310683951</v>
      </c>
      <c r="R2043" s="1">
        <v>31.193942447654237</v>
      </c>
      <c r="S2043" s="1">
        <v>28.833968045524188</v>
      </c>
      <c r="T2043" s="1">
        <v>28.66339829476248</v>
      </c>
      <c r="U2043" s="1">
        <v>30.457111378205127</v>
      </c>
      <c r="V2043" s="1">
        <v>28.158516668267847</v>
      </c>
      <c r="W2043" s="1">
        <v>24.897287322384202</v>
      </c>
      <c r="X2043" s="1">
        <v>29.251770870979399</v>
      </c>
      <c r="Y2043" s="1">
        <v>31.705127029258005</v>
      </c>
    </row>
    <row r="2044" spans="1:25" x14ac:dyDescent="0.25">
      <c r="A2044" s="1" t="s">
        <v>247</v>
      </c>
      <c r="B2044" s="1" t="s">
        <v>20</v>
      </c>
      <c r="C2044" s="1"/>
      <c r="D2044" s="1" t="s">
        <v>21</v>
      </c>
      <c r="E2044" s="1">
        <v>236.89999999999998</v>
      </c>
      <c r="F2044" s="1">
        <v>245.9</v>
      </c>
      <c r="G2044" s="1">
        <v>247</v>
      </c>
      <c r="H2044" s="1">
        <v>249.6</v>
      </c>
      <c r="I2044" s="1">
        <v>246.9</v>
      </c>
      <c r="J2044" s="1">
        <v>250.89999999999998</v>
      </c>
      <c r="K2044" s="1">
        <v>257</v>
      </c>
      <c r="L2044" s="1">
        <v>257.7</v>
      </c>
      <c r="M2044" s="1">
        <v>260</v>
      </c>
      <c r="N2044" s="1">
        <v>255.23763857496505</v>
      </c>
      <c r="O2044" s="1">
        <v>256.94429714285712</v>
      </c>
      <c r="P2044" s="1">
        <v>253.03034768593142</v>
      </c>
      <c r="Q2044" s="1">
        <v>255.52476531068393</v>
      </c>
      <c r="R2044" s="1">
        <v>262.29394244765422</v>
      </c>
      <c r="S2044" s="1">
        <v>267.33396804552422</v>
      </c>
      <c r="T2044" s="1">
        <v>274.4633982947625</v>
      </c>
      <c r="U2044" s="1">
        <v>291.3571113782051</v>
      </c>
      <c r="V2044" s="1">
        <v>290.05851666826783</v>
      </c>
      <c r="W2044" s="1">
        <v>284.49728732238424</v>
      </c>
      <c r="X2044" s="1">
        <v>284.35177087097941</v>
      </c>
      <c r="Y2044" s="1">
        <v>288.80512702925802</v>
      </c>
    </row>
    <row r="2045" spans="1:25" x14ac:dyDescent="0.25">
      <c r="A2045" s="1" t="s">
        <v>248</v>
      </c>
      <c r="B2045" s="1" t="s">
        <v>4</v>
      </c>
      <c r="C2045" s="1"/>
      <c r="D2045" s="1" t="s">
        <v>5</v>
      </c>
      <c r="E2045" s="1"/>
      <c r="F2045" s="1"/>
      <c r="G2045" s="1"/>
      <c r="H2045" s="1"/>
      <c r="I2045" s="1"/>
      <c r="J2045" s="1"/>
      <c r="K2045" s="1"/>
      <c r="L2045" s="1"/>
      <c r="M2045" s="1"/>
      <c r="N2045" s="1">
        <v>21.3</v>
      </c>
      <c r="O2045" s="1">
        <v>26.8</v>
      </c>
      <c r="P2045" s="1">
        <v>26</v>
      </c>
      <c r="Q2045" s="1">
        <v>25.1</v>
      </c>
      <c r="R2045" s="1">
        <v>25.6</v>
      </c>
      <c r="S2045" s="1">
        <v>28.6</v>
      </c>
      <c r="T2045" s="1">
        <v>28.6</v>
      </c>
      <c r="U2045" s="1">
        <v>30.6</v>
      </c>
      <c r="V2045" s="1">
        <v>30.3</v>
      </c>
      <c r="W2045" s="1">
        <v>30.8</v>
      </c>
      <c r="X2045" s="1">
        <v>26.3</v>
      </c>
      <c r="Y2045" s="1">
        <v>25.2</v>
      </c>
    </row>
    <row r="2046" spans="1:25" x14ac:dyDescent="0.25">
      <c r="A2046" s="1" t="s">
        <v>248</v>
      </c>
      <c r="B2046" s="1" t="s">
        <v>6</v>
      </c>
      <c r="C2046" s="1"/>
      <c r="D2046" s="1" t="s">
        <v>7</v>
      </c>
      <c r="E2046" s="1"/>
      <c r="F2046" s="1"/>
      <c r="G2046" s="1"/>
      <c r="H2046" s="1"/>
      <c r="I2046" s="1"/>
      <c r="J2046" s="1"/>
      <c r="K2046" s="1"/>
      <c r="L2046" s="1"/>
      <c r="M2046" s="1"/>
      <c r="N2046" s="1">
        <v>44.901372351160447</v>
      </c>
      <c r="O2046" s="1">
        <v>40.566083473861724</v>
      </c>
      <c r="P2046" s="1">
        <v>41.416007673451986</v>
      </c>
      <c r="Q2046" s="1">
        <v>42.249757127771915</v>
      </c>
      <c r="R2046" s="1">
        <v>41.26302301255231</v>
      </c>
      <c r="S2046" s="1">
        <v>41.383271728799237</v>
      </c>
      <c r="T2046" s="1">
        <v>42.462447473608691</v>
      </c>
      <c r="U2046" s="1">
        <v>39.479632063074902</v>
      </c>
      <c r="V2046" s="1">
        <v>36.267115822847515</v>
      </c>
      <c r="W2046" s="1">
        <v>37.877180685358248</v>
      </c>
      <c r="X2046" s="1">
        <v>40.339285714285708</v>
      </c>
      <c r="Y2046" s="1">
        <v>39.958702516505603</v>
      </c>
    </row>
    <row r="2047" spans="1:25" x14ac:dyDescent="0.25">
      <c r="A2047" s="1" t="s">
        <v>248</v>
      </c>
      <c r="B2047" s="1" t="s">
        <v>8</v>
      </c>
      <c r="C2047" s="1"/>
      <c r="D2047" s="1" t="s">
        <v>9</v>
      </c>
      <c r="E2047" s="1"/>
      <c r="F2047" s="1"/>
      <c r="G2047" s="1"/>
      <c r="H2047" s="1"/>
      <c r="I2047" s="1"/>
      <c r="J2047" s="1"/>
      <c r="K2047" s="1"/>
      <c r="L2047" s="1"/>
      <c r="M2047" s="1"/>
      <c r="N2047" s="1">
        <v>42.347487386478306</v>
      </c>
      <c r="O2047" s="1">
        <v>44.264987352445189</v>
      </c>
      <c r="P2047" s="1">
        <v>45.898507939891289</v>
      </c>
      <c r="Q2047" s="1">
        <v>45.59932418162618</v>
      </c>
      <c r="R2047" s="1">
        <v>44.482008368200823</v>
      </c>
      <c r="S2047" s="1">
        <v>43.583609673671987</v>
      </c>
      <c r="T2047" s="1">
        <v>45.817013426258072</v>
      </c>
      <c r="U2047" s="1">
        <v>46.074244415243101</v>
      </c>
      <c r="V2047" s="1">
        <v>43.434429802833648</v>
      </c>
      <c r="W2047" s="1">
        <v>42.581464174454837</v>
      </c>
      <c r="X2047" s="1">
        <v>44.217172619047616</v>
      </c>
      <c r="Y2047" s="1">
        <v>44.121529040283221</v>
      </c>
    </row>
    <row r="2048" spans="1:25" x14ac:dyDescent="0.25">
      <c r="A2048" s="1" t="s">
        <v>248</v>
      </c>
      <c r="B2048" s="1" t="s">
        <v>10</v>
      </c>
      <c r="C2048" s="1"/>
      <c r="D2048" s="1" t="s">
        <v>11</v>
      </c>
      <c r="E2048" s="1"/>
      <c r="F2048" s="1"/>
      <c r="G2048" s="1"/>
      <c r="H2048" s="1"/>
      <c r="I2048" s="1"/>
      <c r="J2048" s="1"/>
      <c r="K2048" s="1"/>
      <c r="L2048" s="1"/>
      <c r="M2048" s="1"/>
      <c r="N2048" s="1">
        <v>12.551140262361251</v>
      </c>
      <c r="O2048" s="1">
        <v>11.568929173693084</v>
      </c>
      <c r="P2048" s="1">
        <v>11.785484386656719</v>
      </c>
      <c r="Q2048" s="1">
        <v>12.550918690601902</v>
      </c>
      <c r="R2048" s="1">
        <v>12.554968619246862</v>
      </c>
      <c r="S2048" s="1">
        <v>12.633118597528778</v>
      </c>
      <c r="T2048" s="1">
        <v>13.220539100133239</v>
      </c>
      <c r="U2048" s="1">
        <v>13.746123521681998</v>
      </c>
      <c r="V2048" s="1">
        <v>13.198454374318835</v>
      </c>
      <c r="W2048" s="1">
        <v>13.341355140186915</v>
      </c>
      <c r="X2048" s="1">
        <v>13.543541666666666</v>
      </c>
      <c r="Y2048" s="1">
        <v>13.419768443211177</v>
      </c>
    </row>
    <row r="2049" spans="1:25" x14ac:dyDescent="0.25">
      <c r="A2049" s="1" t="s">
        <v>248</v>
      </c>
      <c r="B2049" s="1" t="s">
        <v>12</v>
      </c>
      <c r="C2049" s="1"/>
      <c r="D2049" s="1" t="s">
        <v>13</v>
      </c>
      <c r="E2049" s="1"/>
      <c r="F2049" s="1"/>
      <c r="G2049" s="1"/>
      <c r="H2049" s="1"/>
      <c r="I2049" s="1"/>
      <c r="J2049" s="1"/>
      <c r="K2049" s="1"/>
      <c r="L2049" s="1"/>
      <c r="M2049" s="1"/>
      <c r="N2049" s="1">
        <v>28.768455640744804</v>
      </c>
      <c r="O2049" s="1">
        <v>29.804119538040243</v>
      </c>
      <c r="P2049" s="1">
        <v>30.419217451523544</v>
      </c>
      <c r="Q2049" s="1">
        <v>28.960111966410082</v>
      </c>
      <c r="R2049" s="1">
        <v>31.635141268580504</v>
      </c>
      <c r="S2049" s="1">
        <v>38.330589519650651</v>
      </c>
      <c r="T2049" s="1">
        <v>41.316298342541437</v>
      </c>
      <c r="U2049" s="1">
        <v>43.707614615308451</v>
      </c>
      <c r="V2049" s="1">
        <v>50.515951563691843</v>
      </c>
      <c r="W2049" s="1">
        <v>46.853030013381762</v>
      </c>
      <c r="X2049" s="1">
        <v>40.598567362428845</v>
      </c>
      <c r="Y2049" s="1">
        <v>39.027997320830544</v>
      </c>
    </row>
    <row r="2050" spans="1:25" x14ac:dyDescent="0.25">
      <c r="A2050" s="1" t="s">
        <v>248</v>
      </c>
      <c r="B2050" s="1" t="s">
        <v>14</v>
      </c>
      <c r="C2050" s="1"/>
      <c r="D2050" s="1" t="s">
        <v>15</v>
      </c>
      <c r="E2050" s="1"/>
      <c r="F2050" s="1"/>
      <c r="G2050" s="1"/>
      <c r="H2050" s="1"/>
      <c r="I2050" s="1"/>
      <c r="J2050" s="1"/>
      <c r="K2050" s="1"/>
      <c r="L2050" s="1"/>
      <c r="M2050" s="1"/>
      <c r="N2050" s="1">
        <v>25.961007667031765</v>
      </c>
      <c r="O2050" s="1">
        <v>24.816240028574835</v>
      </c>
      <c r="P2050" s="1">
        <v>24.774619113573404</v>
      </c>
      <c r="Q2050" s="1">
        <v>24.433869839048285</v>
      </c>
      <c r="R2050" s="1">
        <v>27.39912629070691</v>
      </c>
      <c r="S2050" s="1">
        <v>29.15080786026201</v>
      </c>
      <c r="T2050" s="1">
        <v>29.260773480662987</v>
      </c>
      <c r="U2050" s="1">
        <v>28.015050995148034</v>
      </c>
      <c r="V2050" s="1">
        <v>31.849733028222733</v>
      </c>
      <c r="W2050" s="1">
        <v>30.791282737526288</v>
      </c>
      <c r="X2050" s="1">
        <v>29.999430740037948</v>
      </c>
      <c r="Y2050" s="1">
        <v>31.336714190029664</v>
      </c>
    </row>
    <row r="2051" spans="1:25" x14ac:dyDescent="0.25">
      <c r="A2051" s="1" t="s">
        <v>248</v>
      </c>
      <c r="B2051" s="1" t="s">
        <v>16</v>
      </c>
      <c r="C2051" s="1"/>
      <c r="D2051" s="1" t="s">
        <v>17</v>
      </c>
      <c r="E2051" s="1"/>
      <c r="F2051" s="1"/>
      <c r="G2051" s="1"/>
      <c r="H2051" s="1"/>
      <c r="I2051" s="1"/>
      <c r="J2051" s="1"/>
      <c r="K2051" s="1"/>
      <c r="L2051" s="1"/>
      <c r="M2051" s="1"/>
      <c r="N2051" s="1">
        <v>31.670536692223443</v>
      </c>
      <c r="O2051" s="1">
        <v>31.579640433384935</v>
      </c>
      <c r="P2051" s="1">
        <v>30.906163434903043</v>
      </c>
      <c r="Q2051" s="1">
        <v>30.606018194541637</v>
      </c>
      <c r="R2051" s="1">
        <v>32.465732440712586</v>
      </c>
      <c r="S2051" s="1">
        <v>34.31860262008734</v>
      </c>
      <c r="T2051" s="1">
        <v>34.722928176795577</v>
      </c>
      <c r="U2051" s="1">
        <v>32.677334389543525</v>
      </c>
      <c r="V2051" s="1">
        <v>36.934315408085432</v>
      </c>
      <c r="W2051" s="1">
        <v>34.755687249091949</v>
      </c>
      <c r="X2051" s="1">
        <v>34.102001897533214</v>
      </c>
      <c r="Y2051" s="1">
        <v>34.435288489139793</v>
      </c>
    </row>
    <row r="2052" spans="1:25" x14ac:dyDescent="0.25">
      <c r="A2052" s="1" t="s">
        <v>248</v>
      </c>
      <c r="B2052" s="1" t="s">
        <v>18</v>
      </c>
      <c r="C2052" s="1"/>
      <c r="D2052" s="1" t="s">
        <v>19</v>
      </c>
      <c r="E2052" s="1"/>
      <c r="F2052" s="1"/>
      <c r="G2052" s="1"/>
      <c r="H2052" s="1"/>
      <c r="I2052" s="1"/>
      <c r="J2052" s="1"/>
      <c r="K2052" s="1"/>
      <c r="L2052" s="1"/>
      <c r="M2052" s="1"/>
      <c r="N2052" s="1">
        <v>17.049241201162417</v>
      </c>
      <c r="O2052" s="1">
        <v>17.589622857142857</v>
      </c>
      <c r="P2052" s="1">
        <v>17.644186046511628</v>
      </c>
      <c r="Q2052" s="1">
        <v>16.844155118462226</v>
      </c>
      <c r="R2052" s="1">
        <v>15.900940544171988</v>
      </c>
      <c r="S2052" s="1">
        <v>16.528146202670168</v>
      </c>
      <c r="T2052" s="1">
        <v>18.482663418595209</v>
      </c>
      <c r="U2052" s="1">
        <v>21.100510817307693</v>
      </c>
      <c r="V2052" s="1">
        <v>18.30976078393698</v>
      </c>
      <c r="W2052" s="1">
        <v>18.508783908470196</v>
      </c>
      <c r="X2052" s="1">
        <v>22.780421033610409</v>
      </c>
      <c r="Y2052" s="1">
        <v>20.250554893148674</v>
      </c>
    </row>
    <row r="2053" spans="1:25" x14ac:dyDescent="0.25">
      <c r="A2053" s="1" t="s">
        <v>248</v>
      </c>
      <c r="B2053" s="1" t="s">
        <v>20</v>
      </c>
      <c r="C2053" s="1"/>
      <c r="D2053" s="1" t="s">
        <v>21</v>
      </c>
      <c r="E2053" s="1">
        <v>229.9</v>
      </c>
      <c r="F2053" s="1">
        <v>235.1</v>
      </c>
      <c r="G2053" s="1">
        <v>235.39999999999998</v>
      </c>
      <c r="H2053" s="1">
        <v>229.6</v>
      </c>
      <c r="I2053" s="1">
        <v>246.6</v>
      </c>
      <c r="J2053" s="1">
        <v>240.1</v>
      </c>
      <c r="K2053" s="1">
        <v>236.5</v>
      </c>
      <c r="L2053" s="1">
        <v>230</v>
      </c>
      <c r="M2053" s="1">
        <v>221.70000000000002</v>
      </c>
      <c r="N2053" s="1">
        <v>224.54924120116243</v>
      </c>
      <c r="O2053" s="1">
        <v>226.98962285714288</v>
      </c>
      <c r="P2053" s="1">
        <v>228.84418604651162</v>
      </c>
      <c r="Q2053" s="1">
        <v>226.3441551184622</v>
      </c>
      <c r="R2053" s="1">
        <v>231.30094054417197</v>
      </c>
      <c r="S2053" s="1">
        <v>244.52814620267017</v>
      </c>
      <c r="T2053" s="1">
        <v>253.88266341859526</v>
      </c>
      <c r="U2053" s="1">
        <v>255.40051081730769</v>
      </c>
      <c r="V2053" s="1">
        <v>260.80976078393701</v>
      </c>
      <c r="W2053" s="1">
        <v>255.50878390847024</v>
      </c>
      <c r="X2053" s="1">
        <v>251.88042103361045</v>
      </c>
      <c r="Y2053" s="1">
        <v>247.75055489314866</v>
      </c>
    </row>
    <row r="2054" spans="1:25" x14ac:dyDescent="0.25">
      <c r="A2054" s="1" t="s">
        <v>249</v>
      </c>
      <c r="B2054" s="1" t="s">
        <v>4</v>
      </c>
      <c r="C2054" s="1"/>
      <c r="D2054" s="1" t="s">
        <v>5</v>
      </c>
      <c r="E2054" s="1"/>
      <c r="F2054" s="1"/>
      <c r="G2054" s="1"/>
      <c r="H2054" s="1"/>
      <c r="I2054" s="1"/>
      <c r="J2054" s="1"/>
      <c r="K2054" s="1"/>
      <c r="L2054" s="1"/>
      <c r="M2054" s="1"/>
      <c r="N2054" s="1">
        <v>15.8</v>
      </c>
      <c r="O2054" s="1">
        <v>13.6</v>
      </c>
      <c r="P2054" s="1">
        <v>14.6</v>
      </c>
      <c r="Q2054" s="1">
        <v>16.5</v>
      </c>
      <c r="R2054" s="1">
        <v>19.100000000000001</v>
      </c>
      <c r="S2054" s="1">
        <v>19.3</v>
      </c>
      <c r="T2054" s="1">
        <v>17.5</v>
      </c>
      <c r="U2054" s="1">
        <v>21.5</v>
      </c>
      <c r="V2054" s="1">
        <v>22.4</v>
      </c>
      <c r="W2054" s="1">
        <v>23.4</v>
      </c>
      <c r="X2054" s="1">
        <v>21.6</v>
      </c>
      <c r="Y2054" s="1">
        <v>21.4</v>
      </c>
    </row>
    <row r="2055" spans="1:25" x14ac:dyDescent="0.25">
      <c r="A2055" s="1" t="s">
        <v>249</v>
      </c>
      <c r="B2055" s="1" t="s">
        <v>6</v>
      </c>
      <c r="C2055" s="1"/>
      <c r="D2055" s="1" t="s">
        <v>7</v>
      </c>
      <c r="E2055" s="1"/>
      <c r="F2055" s="1"/>
      <c r="G2055" s="1"/>
      <c r="H2055" s="1"/>
      <c r="I2055" s="1"/>
      <c r="J2055" s="1"/>
      <c r="K2055" s="1"/>
      <c r="L2055" s="1"/>
      <c r="M2055" s="1"/>
      <c r="N2055" s="1">
        <v>58.940302724520684</v>
      </c>
      <c r="O2055" s="1">
        <v>53.821479763912315</v>
      </c>
      <c r="P2055" s="1">
        <v>48.754833208994988</v>
      </c>
      <c r="Q2055" s="1">
        <v>51.061203801478356</v>
      </c>
      <c r="R2055" s="1">
        <v>49.62790794979081</v>
      </c>
      <c r="S2055" s="1">
        <v>48.066976449466679</v>
      </c>
      <c r="T2055" s="1">
        <v>49.69845239315363</v>
      </c>
      <c r="U2055" s="1">
        <v>48.156474274739715</v>
      </c>
      <c r="V2055" s="1">
        <v>48.213930446844351</v>
      </c>
      <c r="W2055" s="1">
        <v>47.029069314641745</v>
      </c>
      <c r="X2055" s="1">
        <v>47.303571428571423</v>
      </c>
      <c r="Y2055" s="1">
        <v>50.001798870921448</v>
      </c>
    </row>
    <row r="2056" spans="1:25" x14ac:dyDescent="0.25">
      <c r="A2056" s="1" t="s">
        <v>249</v>
      </c>
      <c r="B2056" s="1" t="s">
        <v>8</v>
      </c>
      <c r="C2056" s="1"/>
      <c r="D2056" s="1" t="s">
        <v>9</v>
      </c>
      <c r="E2056" s="1"/>
      <c r="F2056" s="1"/>
      <c r="G2056" s="1"/>
      <c r="H2056" s="1"/>
      <c r="I2056" s="1"/>
      <c r="J2056" s="1"/>
      <c r="K2056" s="1"/>
      <c r="L2056" s="1"/>
      <c r="M2056" s="1"/>
      <c r="N2056" s="1">
        <v>54.284298688193743</v>
      </c>
      <c r="O2056" s="1">
        <v>53.729321247892074</v>
      </c>
      <c r="P2056" s="1">
        <v>50.771320473196212</v>
      </c>
      <c r="Q2056" s="1">
        <v>54.370306230200626</v>
      </c>
      <c r="R2056" s="1">
        <v>51.571966527196636</v>
      </c>
      <c r="S2056" s="1">
        <v>49.159562783820888</v>
      </c>
      <c r="T2056" s="1">
        <v>50.628102900481707</v>
      </c>
      <c r="U2056" s="1">
        <v>58.07627615485697</v>
      </c>
      <c r="V2056" s="1">
        <v>54.439889032002377</v>
      </c>
      <c r="W2056" s="1">
        <v>53.906035825545175</v>
      </c>
      <c r="X2056" s="1">
        <v>56.014692460317463</v>
      </c>
      <c r="Y2056" s="1">
        <v>57.805549708161891</v>
      </c>
    </row>
    <row r="2057" spans="1:25" x14ac:dyDescent="0.25">
      <c r="A2057" s="1" t="s">
        <v>249</v>
      </c>
      <c r="B2057" s="1" t="s">
        <v>10</v>
      </c>
      <c r="C2057" s="1"/>
      <c r="D2057" s="1" t="s">
        <v>11</v>
      </c>
      <c r="E2057" s="1"/>
      <c r="F2057" s="1"/>
      <c r="G2057" s="1"/>
      <c r="H2057" s="1"/>
      <c r="I2057" s="1"/>
      <c r="J2057" s="1"/>
      <c r="K2057" s="1"/>
      <c r="L2057" s="1"/>
      <c r="M2057" s="1"/>
      <c r="N2057" s="1">
        <v>16.475398587285568</v>
      </c>
      <c r="O2057" s="1">
        <v>15.349198988195614</v>
      </c>
      <c r="P2057" s="1">
        <v>13.873846317808805</v>
      </c>
      <c r="Q2057" s="1">
        <v>15.168489968321017</v>
      </c>
      <c r="R2057" s="1">
        <v>15.100125523012554</v>
      </c>
      <c r="S2057" s="1">
        <v>14.673460766712431</v>
      </c>
      <c r="T2057" s="1">
        <v>15.473444706364662</v>
      </c>
      <c r="U2057" s="1">
        <v>16.767249570403315</v>
      </c>
      <c r="V2057" s="1">
        <v>17.546180521153278</v>
      </c>
      <c r="W2057" s="1">
        <v>16.564894859813084</v>
      </c>
      <c r="X2057" s="1">
        <v>15.88173611111111</v>
      </c>
      <c r="Y2057" s="1">
        <v>16.792651420916659</v>
      </c>
    </row>
    <row r="2058" spans="1:25" x14ac:dyDescent="0.25">
      <c r="A2058" s="1" t="s">
        <v>249</v>
      </c>
      <c r="B2058" s="1" t="s">
        <v>12</v>
      </c>
      <c r="C2058" s="1"/>
      <c r="D2058" s="1" t="s">
        <v>13</v>
      </c>
      <c r="E2058" s="1"/>
      <c r="F2058" s="1"/>
      <c r="G2058" s="1"/>
      <c r="H2058" s="1"/>
      <c r="I2058" s="1"/>
      <c r="J2058" s="1"/>
      <c r="K2058" s="1"/>
      <c r="L2058" s="1"/>
      <c r="M2058" s="1"/>
      <c r="N2058" s="1">
        <v>31.831763417305591</v>
      </c>
      <c r="O2058" s="1">
        <v>34.886724610072633</v>
      </c>
      <c r="P2058" s="1">
        <v>37.979859187442287</v>
      </c>
      <c r="Q2058" s="1">
        <v>33.545463027758345</v>
      </c>
      <c r="R2058" s="1">
        <v>35.092533756949955</v>
      </c>
      <c r="S2058" s="1">
        <v>44.016168122270741</v>
      </c>
      <c r="T2058" s="1">
        <v>48.653570697769595</v>
      </c>
      <c r="U2058" s="1">
        <v>55.932349737597782</v>
      </c>
      <c r="V2058" s="1">
        <v>57.33327612509536</v>
      </c>
      <c r="W2058" s="1">
        <v>53.605868858726815</v>
      </c>
      <c r="X2058" s="1">
        <v>52.774259962049335</v>
      </c>
      <c r="Y2058" s="1">
        <v>48.151908908238447</v>
      </c>
    </row>
    <row r="2059" spans="1:25" x14ac:dyDescent="0.25">
      <c r="A2059" s="1" t="s">
        <v>249</v>
      </c>
      <c r="B2059" s="1" t="s">
        <v>14</v>
      </c>
      <c r="C2059" s="1"/>
      <c r="D2059" s="1" t="s">
        <v>15</v>
      </c>
      <c r="E2059" s="1"/>
      <c r="F2059" s="1"/>
      <c r="G2059" s="1"/>
      <c r="H2059" s="1"/>
      <c r="I2059" s="1"/>
      <c r="J2059" s="1"/>
      <c r="K2059" s="1"/>
      <c r="L2059" s="1"/>
      <c r="M2059" s="1"/>
      <c r="N2059" s="1">
        <v>28.725374224169407</v>
      </c>
      <c r="O2059" s="1">
        <v>29.048243838552214</v>
      </c>
      <c r="P2059" s="1">
        <v>30.932306094182824</v>
      </c>
      <c r="Q2059" s="1">
        <v>28.302565896897597</v>
      </c>
      <c r="R2059" s="1">
        <v>30.393566322478158</v>
      </c>
      <c r="S2059" s="1">
        <v>33.474748908296945</v>
      </c>
      <c r="T2059" s="1">
        <v>34.457131164313488</v>
      </c>
      <c r="U2059" s="1">
        <v>35.850678284978706</v>
      </c>
      <c r="V2059" s="1">
        <v>36.147978642257826</v>
      </c>
      <c r="W2059" s="1">
        <v>35.22917224240107</v>
      </c>
      <c r="X2059" s="1">
        <v>38.996394686907017</v>
      </c>
      <c r="Y2059" s="1">
        <v>38.66256817529424</v>
      </c>
    </row>
    <row r="2060" spans="1:25" x14ac:dyDescent="0.25">
      <c r="A2060" s="1" t="s">
        <v>249</v>
      </c>
      <c r="B2060" s="1" t="s">
        <v>16</v>
      </c>
      <c r="C2060" s="1"/>
      <c r="D2060" s="1" t="s">
        <v>17</v>
      </c>
      <c r="E2060" s="1"/>
      <c r="F2060" s="1"/>
      <c r="G2060" s="1"/>
      <c r="H2060" s="1"/>
      <c r="I2060" s="1"/>
      <c r="J2060" s="1"/>
      <c r="K2060" s="1"/>
      <c r="L2060" s="1"/>
      <c r="M2060" s="1"/>
      <c r="N2060" s="1">
        <v>35.042862358525007</v>
      </c>
      <c r="O2060" s="1">
        <v>36.965031551375169</v>
      </c>
      <c r="P2060" s="1">
        <v>38.587834718374879</v>
      </c>
      <c r="Q2060" s="1">
        <v>35.451971075344062</v>
      </c>
      <c r="R2060" s="1">
        <v>36.01389992057188</v>
      </c>
      <c r="S2060" s="1">
        <v>39.409082969432319</v>
      </c>
      <c r="T2060" s="1">
        <v>40.889298137916924</v>
      </c>
      <c r="U2060" s="1">
        <v>41.816971977423506</v>
      </c>
      <c r="V2060" s="1">
        <v>41.918745232646842</v>
      </c>
      <c r="W2060" s="1">
        <v>39.764958898872102</v>
      </c>
      <c r="X2060" s="1">
        <v>44.329345351043642</v>
      </c>
      <c r="Y2060" s="1">
        <v>42.485522916467332</v>
      </c>
    </row>
    <row r="2061" spans="1:25" x14ac:dyDescent="0.25">
      <c r="A2061" s="1" t="s">
        <v>249</v>
      </c>
      <c r="B2061" s="1" t="s">
        <v>18</v>
      </c>
      <c r="C2061" s="1"/>
      <c r="D2061" s="1" t="s">
        <v>19</v>
      </c>
      <c r="E2061" s="1"/>
      <c r="F2061" s="1"/>
      <c r="G2061" s="1"/>
      <c r="H2061" s="1"/>
      <c r="I2061" s="1"/>
      <c r="J2061" s="1"/>
      <c r="K2061" s="1"/>
      <c r="L2061" s="1"/>
      <c r="M2061" s="1"/>
      <c r="N2061" s="1">
        <v>18.938488860187277</v>
      </c>
      <c r="O2061" s="1">
        <v>19.02768</v>
      </c>
      <c r="P2061" s="1">
        <v>19.495993552843657</v>
      </c>
      <c r="Q2061" s="1">
        <v>20.017936969155116</v>
      </c>
      <c r="R2061" s="1">
        <v>20.825237935281606</v>
      </c>
      <c r="S2061" s="1">
        <v>21.963493105712409</v>
      </c>
      <c r="T2061" s="1">
        <v>25.423264311814862</v>
      </c>
      <c r="U2061" s="1">
        <v>25.345863381410254</v>
      </c>
      <c r="V2061" s="1">
        <v>24.813901431453552</v>
      </c>
      <c r="W2061" s="1">
        <v>25.270068278280121</v>
      </c>
      <c r="X2061" s="1">
        <v>26.252132273220091</v>
      </c>
      <c r="Y2061" s="1">
        <v>23.27338347243878</v>
      </c>
    </row>
    <row r="2062" spans="1:25" x14ac:dyDescent="0.25">
      <c r="A2062" s="1" t="s">
        <v>249</v>
      </c>
      <c r="B2062" s="1" t="s">
        <v>20</v>
      </c>
      <c r="C2062" s="1"/>
      <c r="D2062" s="1" t="s">
        <v>21</v>
      </c>
      <c r="E2062" s="1">
        <v>245.8</v>
      </c>
      <c r="F2062" s="1">
        <v>254.9</v>
      </c>
      <c r="G2062" s="1">
        <v>263.60000000000002</v>
      </c>
      <c r="H2062" s="1">
        <v>261.2</v>
      </c>
      <c r="I2062" s="1">
        <v>279.2</v>
      </c>
      <c r="J2062" s="1">
        <v>268.40000000000003</v>
      </c>
      <c r="K2062" s="1">
        <v>260.8</v>
      </c>
      <c r="L2062" s="1">
        <v>267.90000000000003</v>
      </c>
      <c r="M2062" s="1">
        <v>258.39999999999998</v>
      </c>
      <c r="N2062" s="1">
        <v>260.03848886018727</v>
      </c>
      <c r="O2062" s="1">
        <v>256.42768000000001</v>
      </c>
      <c r="P2062" s="1">
        <v>254.99599355284366</v>
      </c>
      <c r="Q2062" s="1">
        <v>254.41793696915511</v>
      </c>
      <c r="R2062" s="1">
        <v>257.7252379352816</v>
      </c>
      <c r="S2062" s="1">
        <v>270.06349310571238</v>
      </c>
      <c r="T2062" s="1">
        <v>282.72326431181489</v>
      </c>
      <c r="U2062" s="1">
        <v>303.44586338141022</v>
      </c>
      <c r="V2062" s="1">
        <v>302.81390143145353</v>
      </c>
      <c r="W2062" s="1">
        <v>294.77006827828012</v>
      </c>
      <c r="X2062" s="1">
        <v>303.1521322732201</v>
      </c>
      <c r="Y2062" s="1">
        <v>298.57338347243876</v>
      </c>
    </row>
    <row r="2063" spans="1:25" x14ac:dyDescent="0.25">
      <c r="A2063" s="1" t="s">
        <v>250</v>
      </c>
      <c r="B2063" s="1" t="s">
        <v>4</v>
      </c>
      <c r="C2063" s="1"/>
      <c r="D2063" s="1" t="s">
        <v>5</v>
      </c>
      <c r="E2063" s="1"/>
      <c r="F2063" s="1"/>
      <c r="G2063" s="1"/>
      <c r="H2063" s="1"/>
      <c r="I2063" s="1"/>
      <c r="J2063" s="1"/>
      <c r="K2063" s="1"/>
      <c r="L2063" s="1"/>
      <c r="M2063" s="1"/>
      <c r="N2063" s="1">
        <v>34.299999999999997</v>
      </c>
      <c r="O2063" s="1">
        <v>33.5</v>
      </c>
      <c r="P2063" s="1">
        <v>34.6</v>
      </c>
      <c r="Q2063" s="1">
        <v>37.5</v>
      </c>
      <c r="R2063" s="1">
        <v>42.5</v>
      </c>
      <c r="S2063" s="1">
        <v>38.6</v>
      </c>
      <c r="T2063" s="1">
        <v>40.799999999999997</v>
      </c>
      <c r="U2063" s="1">
        <v>42.9</v>
      </c>
      <c r="V2063" s="1">
        <v>43.8</v>
      </c>
      <c r="W2063" s="1">
        <v>47.3</v>
      </c>
      <c r="X2063" s="1">
        <v>48.3</v>
      </c>
      <c r="Y2063" s="1">
        <v>48.8</v>
      </c>
    </row>
    <row r="2064" spans="1:25" x14ac:dyDescent="0.25">
      <c r="A2064" s="1" t="s">
        <v>250</v>
      </c>
      <c r="B2064" s="1" t="s">
        <v>6</v>
      </c>
      <c r="C2064" s="1"/>
      <c r="D2064" s="1" t="s">
        <v>7</v>
      </c>
      <c r="E2064" s="1"/>
      <c r="F2064" s="1"/>
      <c r="G2064" s="1"/>
      <c r="H2064" s="1"/>
      <c r="I2064" s="1"/>
      <c r="J2064" s="1"/>
      <c r="K2064" s="1"/>
      <c r="L2064" s="1"/>
      <c r="M2064" s="1"/>
      <c r="N2064" s="1">
        <v>68.802361251261345</v>
      </c>
      <c r="O2064" s="1">
        <v>65.762763490725121</v>
      </c>
      <c r="P2064" s="1">
        <v>65.935649579025906</v>
      </c>
      <c r="Q2064" s="1">
        <v>67.384973600844774</v>
      </c>
      <c r="R2064" s="1">
        <v>66.806799163179932</v>
      </c>
      <c r="S2064" s="1">
        <v>62.82682437427394</v>
      </c>
      <c r="T2064" s="1">
        <v>63.777810802500767</v>
      </c>
      <c r="U2064" s="1">
        <v>63.666329728090581</v>
      </c>
      <c r="V2064" s="1">
        <v>64.480798573268601</v>
      </c>
      <c r="W2064" s="1">
        <v>69.670735981308397</v>
      </c>
      <c r="X2064" s="1">
        <v>70.714285714285708</v>
      </c>
      <c r="Y2064" s="1">
        <v>70.515357382068714</v>
      </c>
    </row>
    <row r="2065" spans="1:25" x14ac:dyDescent="0.25">
      <c r="A2065" s="1" t="s">
        <v>250</v>
      </c>
      <c r="B2065" s="1" t="s">
        <v>8</v>
      </c>
      <c r="C2065" s="1"/>
      <c r="D2065" s="1" t="s">
        <v>9</v>
      </c>
      <c r="E2065" s="1"/>
      <c r="F2065" s="1"/>
      <c r="G2065" s="1"/>
      <c r="H2065" s="1"/>
      <c r="I2065" s="1"/>
      <c r="J2065" s="1"/>
      <c r="K2065" s="1"/>
      <c r="L2065" s="1"/>
      <c r="M2065" s="1"/>
      <c r="N2065" s="1">
        <v>68.165529767911195</v>
      </c>
      <c r="O2065" s="1">
        <v>68.882535834738619</v>
      </c>
      <c r="P2065" s="1">
        <v>68.001470744964294</v>
      </c>
      <c r="Q2065" s="1">
        <v>67.097317845828925</v>
      </c>
      <c r="R2065" s="1">
        <v>75.666108786610863</v>
      </c>
      <c r="S2065" s="1">
        <v>75.093959235399723</v>
      </c>
      <c r="T2065" s="1">
        <v>69.565183970482735</v>
      </c>
      <c r="U2065" s="1">
        <v>70.866157889416741</v>
      </c>
      <c r="V2065" s="1">
        <v>78.153125928861598</v>
      </c>
      <c r="W2065" s="1">
        <v>82.389369158878509</v>
      </c>
      <c r="X2065" s="1">
        <v>80.044047619047632</v>
      </c>
      <c r="Y2065" s="1">
        <v>78.502698306382143</v>
      </c>
    </row>
    <row r="2066" spans="1:25" x14ac:dyDescent="0.25">
      <c r="A2066" s="1" t="s">
        <v>250</v>
      </c>
      <c r="B2066" s="1" t="s">
        <v>10</v>
      </c>
      <c r="C2066" s="1"/>
      <c r="D2066" s="1" t="s">
        <v>11</v>
      </c>
      <c r="E2066" s="1"/>
      <c r="F2066" s="1"/>
      <c r="G2066" s="1"/>
      <c r="H2066" s="1"/>
      <c r="I2066" s="1"/>
      <c r="J2066" s="1"/>
      <c r="K2066" s="1"/>
      <c r="L2066" s="1"/>
      <c r="M2066" s="1"/>
      <c r="N2066" s="1">
        <v>19.232108980827444</v>
      </c>
      <c r="O2066" s="1">
        <v>18.754700674536252</v>
      </c>
      <c r="P2066" s="1">
        <v>18.762879676009806</v>
      </c>
      <c r="Q2066" s="1">
        <v>20.017708553326298</v>
      </c>
      <c r="R2066" s="1">
        <v>20.327092050209206</v>
      </c>
      <c r="S2066" s="1">
        <v>19.179216390326328</v>
      </c>
      <c r="T2066" s="1">
        <v>19.857005227016504</v>
      </c>
      <c r="U2066" s="1">
        <v>22.167512382492674</v>
      </c>
      <c r="V2066" s="1">
        <v>23.466075497869813</v>
      </c>
      <c r="W2066" s="1">
        <v>24.539894859813081</v>
      </c>
      <c r="X2066" s="1">
        <v>23.741666666666667</v>
      </c>
      <c r="Y2066" s="1">
        <v>23.681944311549138</v>
      </c>
    </row>
    <row r="2067" spans="1:25" x14ac:dyDescent="0.25">
      <c r="A2067" s="1" t="s">
        <v>250</v>
      </c>
      <c r="B2067" s="1" t="s">
        <v>12</v>
      </c>
      <c r="C2067" s="1"/>
      <c r="D2067" s="1" t="s">
        <v>13</v>
      </c>
      <c r="E2067" s="1"/>
      <c r="F2067" s="1"/>
      <c r="G2067" s="1"/>
      <c r="H2067" s="1"/>
      <c r="I2067" s="1"/>
      <c r="J2067" s="1"/>
      <c r="K2067" s="1"/>
      <c r="L2067" s="1"/>
      <c r="M2067" s="1"/>
      <c r="N2067" s="1">
        <v>42.919605695509318</v>
      </c>
      <c r="O2067" s="1">
        <v>46.020050005953088</v>
      </c>
      <c r="P2067" s="1">
        <v>49.921433518005543</v>
      </c>
      <c r="Q2067" s="1">
        <v>49.025332400279922</v>
      </c>
      <c r="R2067" s="1">
        <v>50.927391353682061</v>
      </c>
      <c r="S2067" s="1">
        <v>59.227914847161571</v>
      </c>
      <c r="T2067" s="1">
        <v>67.369500716185797</v>
      </c>
      <c r="U2067" s="1">
        <v>74.101990296068919</v>
      </c>
      <c r="V2067" s="1">
        <v>81.384458428680404</v>
      </c>
      <c r="W2067" s="1">
        <v>79.991961384056594</v>
      </c>
      <c r="X2067" s="1">
        <v>70.960246679316882</v>
      </c>
      <c r="Y2067" s="1">
        <v>65.505961152042872</v>
      </c>
    </row>
    <row r="2068" spans="1:25" x14ac:dyDescent="0.25">
      <c r="A2068" s="1" t="s">
        <v>250</v>
      </c>
      <c r="B2068" s="1" t="s">
        <v>14</v>
      </c>
      <c r="C2068" s="1"/>
      <c r="D2068" s="1" t="s">
        <v>15</v>
      </c>
      <c r="E2068" s="1"/>
      <c r="F2068" s="1"/>
      <c r="G2068" s="1"/>
      <c r="H2068" s="1"/>
      <c r="I2068" s="1"/>
      <c r="J2068" s="1"/>
      <c r="K2068" s="1"/>
      <c r="L2068" s="1"/>
      <c r="M2068" s="1"/>
      <c r="N2068" s="1">
        <v>38.731179262504568</v>
      </c>
      <c r="O2068" s="1">
        <v>38.318347422312186</v>
      </c>
      <c r="P2068" s="1">
        <v>40.657998614958451</v>
      </c>
      <c r="Q2068" s="1">
        <v>41.363051084674595</v>
      </c>
      <c r="R2068" s="1">
        <v>44.108101667990475</v>
      </c>
      <c r="S2068" s="1">
        <v>45.043438864628826</v>
      </c>
      <c r="T2068" s="1">
        <v>47.712011458972789</v>
      </c>
      <c r="U2068" s="1">
        <v>47.496781859590058</v>
      </c>
      <c r="V2068" s="1">
        <v>51.311975591151793</v>
      </c>
      <c r="W2068" s="1">
        <v>52.5698145670044</v>
      </c>
      <c r="X2068" s="1">
        <v>52.434535104364322</v>
      </c>
      <c r="Y2068" s="1">
        <v>52.596641469715827</v>
      </c>
    </row>
    <row r="2069" spans="1:25" x14ac:dyDescent="0.25">
      <c r="A2069" s="1" t="s">
        <v>250</v>
      </c>
      <c r="B2069" s="1" t="s">
        <v>16</v>
      </c>
      <c r="C2069" s="1"/>
      <c r="D2069" s="1" t="s">
        <v>17</v>
      </c>
      <c r="E2069" s="1"/>
      <c r="F2069" s="1"/>
      <c r="G2069" s="1"/>
      <c r="H2069" s="1"/>
      <c r="I2069" s="1"/>
      <c r="J2069" s="1"/>
      <c r="K2069" s="1"/>
      <c r="L2069" s="1"/>
      <c r="M2069" s="1"/>
      <c r="N2069" s="1">
        <v>47.249215041986133</v>
      </c>
      <c r="O2069" s="1">
        <v>48.761602571734734</v>
      </c>
      <c r="P2069" s="1">
        <v>50.72056786703601</v>
      </c>
      <c r="Q2069" s="1">
        <v>51.811616515045486</v>
      </c>
      <c r="R2069" s="1">
        <v>52.264506978327475</v>
      </c>
      <c r="S2069" s="1">
        <v>53.028646288209615</v>
      </c>
      <c r="T2069" s="1">
        <v>56.618487824841417</v>
      </c>
      <c r="U2069" s="1">
        <v>55.40122784434103</v>
      </c>
      <c r="V2069" s="1">
        <v>59.503565980167814</v>
      </c>
      <c r="W2069" s="1">
        <v>59.338224048939018</v>
      </c>
      <c r="X2069" s="1">
        <v>59.605218216318789</v>
      </c>
      <c r="Y2069" s="1">
        <v>57.797397378241321</v>
      </c>
    </row>
    <row r="2070" spans="1:25" x14ac:dyDescent="0.25">
      <c r="A2070" s="1" t="s">
        <v>250</v>
      </c>
      <c r="B2070" s="1" t="s">
        <v>18</v>
      </c>
      <c r="C2070" s="1"/>
      <c r="D2070" s="1" t="s">
        <v>19</v>
      </c>
      <c r="E2070" s="1"/>
      <c r="F2070" s="1"/>
      <c r="G2070" s="1"/>
      <c r="H2070" s="1"/>
      <c r="I2070" s="1"/>
      <c r="J2070" s="1"/>
      <c r="K2070" s="1"/>
      <c r="L2070" s="1"/>
      <c r="M2070" s="1"/>
      <c r="N2070" s="1">
        <v>25.220277688085243</v>
      </c>
      <c r="O2070" s="1">
        <v>23.609782857142861</v>
      </c>
      <c r="P2070" s="1">
        <v>26.082799907897765</v>
      </c>
      <c r="Q2070" s="1">
        <v>25.801095216808228</v>
      </c>
      <c r="R2070" s="1">
        <v>24.967819952972796</v>
      </c>
      <c r="S2070" s="1">
        <v>24.300984898227185</v>
      </c>
      <c r="T2070" s="1">
        <v>27.55147178237921</v>
      </c>
      <c r="U2070" s="1">
        <v>30.627263621794867</v>
      </c>
      <c r="V2070" s="1">
        <v>31.80647516572197</v>
      </c>
      <c r="W2070" s="1">
        <v>26.847757888909392</v>
      </c>
      <c r="X2070" s="1">
        <v>29.926861221539575</v>
      </c>
      <c r="Y2070" s="1">
        <v>34.958690268733378</v>
      </c>
    </row>
    <row r="2071" spans="1:25" x14ac:dyDescent="0.25">
      <c r="A2071" s="1" t="s">
        <v>250</v>
      </c>
      <c r="B2071" s="1" t="s">
        <v>20</v>
      </c>
      <c r="C2071" s="1"/>
      <c r="D2071" s="1" t="s">
        <v>21</v>
      </c>
      <c r="E2071" s="1">
        <v>332.5</v>
      </c>
      <c r="F2071" s="1">
        <v>317.8</v>
      </c>
      <c r="G2071" s="1">
        <v>332.7</v>
      </c>
      <c r="H2071" s="1">
        <v>336.90000000000003</v>
      </c>
      <c r="I2071" s="1">
        <v>350.9</v>
      </c>
      <c r="J2071" s="1">
        <v>346.29999999999995</v>
      </c>
      <c r="K2071" s="1">
        <v>348.7</v>
      </c>
      <c r="L2071" s="1">
        <v>354.59999999999997</v>
      </c>
      <c r="M2071" s="1">
        <v>344.29999999999995</v>
      </c>
      <c r="N2071" s="1">
        <v>344.6202776880852</v>
      </c>
      <c r="O2071" s="1">
        <v>343.60978285714287</v>
      </c>
      <c r="P2071" s="1">
        <v>354.68279990789779</v>
      </c>
      <c r="Q2071" s="1">
        <v>360.00109521680821</v>
      </c>
      <c r="R2071" s="1">
        <v>377.5678199529728</v>
      </c>
      <c r="S2071" s="1">
        <v>377.30098489822717</v>
      </c>
      <c r="T2071" s="1">
        <v>393.25147178237921</v>
      </c>
      <c r="U2071" s="1">
        <v>407.2272636217948</v>
      </c>
      <c r="V2071" s="1">
        <v>433.90647516572199</v>
      </c>
      <c r="W2071" s="1">
        <v>442.64775788890938</v>
      </c>
      <c r="X2071" s="1">
        <v>435.72686122153959</v>
      </c>
      <c r="Y2071" s="1">
        <v>432.35869026873343</v>
      </c>
    </row>
    <row r="2072" spans="1:25" x14ac:dyDescent="0.25">
      <c r="A2072" s="1" t="s">
        <v>251</v>
      </c>
      <c r="B2072" s="1" t="s">
        <v>4</v>
      </c>
      <c r="C2072" s="1"/>
      <c r="D2072" s="1" t="s">
        <v>5</v>
      </c>
      <c r="E2072" s="1"/>
      <c r="F2072" s="1"/>
      <c r="G2072" s="1"/>
      <c r="H2072" s="1"/>
      <c r="I2072" s="1"/>
      <c r="J2072" s="1"/>
      <c r="K2072" s="1"/>
      <c r="L2072" s="1"/>
      <c r="M2072" s="1"/>
      <c r="N2072" s="1">
        <v>45</v>
      </c>
      <c r="O2072" s="1">
        <v>44.6</v>
      </c>
      <c r="P2072" s="1">
        <v>41.5</v>
      </c>
      <c r="Q2072" s="1">
        <v>45.6</v>
      </c>
      <c r="R2072" s="1">
        <v>45.6</v>
      </c>
      <c r="S2072" s="1">
        <v>44.3</v>
      </c>
      <c r="T2072" s="1">
        <v>48.4</v>
      </c>
      <c r="U2072" s="1">
        <v>48.7</v>
      </c>
      <c r="V2072" s="1">
        <v>60.7</v>
      </c>
      <c r="W2072" s="1">
        <v>57.6</v>
      </c>
      <c r="X2072" s="1">
        <v>54.6</v>
      </c>
      <c r="Y2072" s="1">
        <v>53.4</v>
      </c>
    </row>
    <row r="2073" spans="1:25" x14ac:dyDescent="0.25">
      <c r="A2073" s="1" t="s">
        <v>251</v>
      </c>
      <c r="B2073" s="1" t="s">
        <v>6</v>
      </c>
      <c r="C2073" s="1"/>
      <c r="D2073" s="1" t="s">
        <v>7</v>
      </c>
      <c r="E2073" s="1"/>
      <c r="F2073" s="1"/>
      <c r="G2073" s="1"/>
      <c r="H2073" s="1"/>
      <c r="I2073" s="1"/>
      <c r="J2073" s="1"/>
      <c r="K2073" s="1"/>
      <c r="L2073" s="1"/>
      <c r="M2073" s="1"/>
      <c r="N2073" s="1">
        <v>69.034409687184663</v>
      </c>
      <c r="O2073" s="1">
        <v>67.533958684654309</v>
      </c>
      <c r="P2073" s="1">
        <v>70.088628370457215</v>
      </c>
      <c r="Q2073" s="1">
        <v>68.345195353748679</v>
      </c>
      <c r="R2073" s="1">
        <v>67.087500000000006</v>
      </c>
      <c r="S2073" s="1">
        <v>63.71798500369627</v>
      </c>
      <c r="T2073" s="1">
        <v>66.2459055037409</v>
      </c>
      <c r="U2073" s="1">
        <v>62.961336298392808</v>
      </c>
      <c r="V2073" s="1">
        <v>61.867432874269298</v>
      </c>
      <c r="W2073" s="1">
        <v>65.385747663551399</v>
      </c>
      <c r="X2073" s="1">
        <v>63.321428571428569</v>
      </c>
      <c r="Y2073" s="1">
        <v>66.241699358913024</v>
      </c>
    </row>
    <row r="2074" spans="1:25" x14ac:dyDescent="0.25">
      <c r="A2074" s="1" t="s">
        <v>251</v>
      </c>
      <c r="B2074" s="1" t="s">
        <v>8</v>
      </c>
      <c r="C2074" s="1"/>
      <c r="D2074" s="1" t="s">
        <v>9</v>
      </c>
      <c r="E2074" s="1"/>
      <c r="F2074" s="1"/>
      <c r="G2074" s="1"/>
      <c r="H2074" s="1"/>
      <c r="I2074" s="1"/>
      <c r="J2074" s="1"/>
      <c r="K2074" s="1"/>
      <c r="L2074" s="1"/>
      <c r="M2074" s="1"/>
      <c r="N2074" s="1">
        <v>66.568617558022197</v>
      </c>
      <c r="O2074" s="1">
        <v>67.706218381112976</v>
      </c>
      <c r="P2074" s="1">
        <v>71.066705744431417</v>
      </c>
      <c r="Q2074" s="1">
        <v>69.451847940865889</v>
      </c>
      <c r="R2074" s="1">
        <v>71.899999999999991</v>
      </c>
      <c r="S2074" s="1">
        <v>73.630752983419598</v>
      </c>
      <c r="T2074" s="1">
        <v>70.328656349287684</v>
      </c>
      <c r="U2074" s="1">
        <v>71.016617810573123</v>
      </c>
      <c r="V2074" s="1">
        <v>70.81755672248093</v>
      </c>
      <c r="W2074" s="1">
        <v>74.883644859813089</v>
      </c>
      <c r="X2074" s="1">
        <v>74.418988095238092</v>
      </c>
      <c r="Y2074" s="1">
        <v>74.911625681752938</v>
      </c>
    </row>
    <row r="2075" spans="1:25" x14ac:dyDescent="0.25">
      <c r="A2075" s="1" t="s">
        <v>251</v>
      </c>
      <c r="B2075" s="1" t="s">
        <v>10</v>
      </c>
      <c r="C2075" s="1"/>
      <c r="D2075" s="1" t="s">
        <v>11</v>
      </c>
      <c r="E2075" s="1"/>
      <c r="F2075" s="1"/>
      <c r="G2075" s="1"/>
      <c r="H2075" s="1"/>
      <c r="I2075" s="1"/>
      <c r="J2075" s="1"/>
      <c r="K2075" s="1"/>
      <c r="L2075" s="1"/>
      <c r="M2075" s="1"/>
      <c r="N2075" s="1">
        <v>19.296972754793138</v>
      </c>
      <c r="O2075" s="1">
        <v>19.259822934232712</v>
      </c>
      <c r="P2075" s="1">
        <v>19.944665885111373</v>
      </c>
      <c r="Q2075" s="1">
        <v>20.30295670538543</v>
      </c>
      <c r="R2075" s="1">
        <v>20.412500000000001</v>
      </c>
      <c r="S2075" s="1">
        <v>19.45126201288415</v>
      </c>
      <c r="T2075" s="1">
        <v>20.625438146971408</v>
      </c>
      <c r="U2075" s="1">
        <v>21.922045891034063</v>
      </c>
      <c r="V2075" s="1">
        <v>22.515010403249779</v>
      </c>
      <c r="W2075" s="1">
        <v>23.03060747663551</v>
      </c>
      <c r="X2075" s="1">
        <v>21.259583333333335</v>
      </c>
      <c r="Y2075" s="1">
        <v>22.246674959334037</v>
      </c>
    </row>
    <row r="2076" spans="1:25" x14ac:dyDescent="0.25">
      <c r="A2076" s="1" t="s">
        <v>251</v>
      </c>
      <c r="B2076" s="1" t="s">
        <v>12</v>
      </c>
      <c r="C2076" s="1"/>
      <c r="D2076" s="1" t="s">
        <v>13</v>
      </c>
      <c r="E2076" s="1"/>
      <c r="F2076" s="1"/>
      <c r="G2076" s="1"/>
      <c r="H2076" s="1"/>
      <c r="I2076" s="1"/>
      <c r="J2076" s="1"/>
      <c r="K2076" s="1"/>
      <c r="L2076" s="1"/>
      <c r="M2076" s="1"/>
      <c r="N2076" s="1">
        <v>37.658707557502744</v>
      </c>
      <c r="O2076" s="1">
        <v>39.934754137397313</v>
      </c>
      <c r="P2076" s="1">
        <v>41.936830563250233</v>
      </c>
      <c r="Q2076" s="1">
        <v>37.992908794028466</v>
      </c>
      <c r="R2076" s="1">
        <v>40.140326789969357</v>
      </c>
      <c r="S2076" s="1">
        <v>45.672893013100428</v>
      </c>
      <c r="T2076" s="1">
        <v>50.654644976468184</v>
      </c>
      <c r="U2076" s="1">
        <v>56.225408456282807</v>
      </c>
      <c r="V2076" s="1">
        <v>58.772959572845167</v>
      </c>
      <c r="W2076" s="1">
        <v>57.023972471802722</v>
      </c>
      <c r="X2076" s="1">
        <v>56.147779886148008</v>
      </c>
      <c r="Y2076" s="1">
        <v>51.46630944407233</v>
      </c>
    </row>
    <row r="2077" spans="1:25" x14ac:dyDescent="0.25">
      <c r="A2077" s="1" t="s">
        <v>251</v>
      </c>
      <c r="B2077" s="1" t="s">
        <v>14</v>
      </c>
      <c r="C2077" s="1"/>
      <c r="D2077" s="1" t="s">
        <v>15</v>
      </c>
      <c r="E2077" s="1"/>
      <c r="F2077" s="1"/>
      <c r="G2077" s="1"/>
      <c r="H2077" s="1"/>
      <c r="I2077" s="1"/>
      <c r="J2077" s="1"/>
      <c r="K2077" s="1"/>
      <c r="L2077" s="1"/>
      <c r="M2077" s="1"/>
      <c r="N2077" s="1">
        <v>33.983680175246441</v>
      </c>
      <c r="O2077" s="1">
        <v>33.251458506965122</v>
      </c>
      <c r="P2077" s="1">
        <v>34.155020775623271</v>
      </c>
      <c r="Q2077" s="1">
        <v>32.054910193608585</v>
      </c>
      <c r="R2077" s="1">
        <v>34.765448768864175</v>
      </c>
      <c r="S2077" s="1">
        <v>34.734705240174677</v>
      </c>
      <c r="T2077" s="1">
        <v>35.874319623490898</v>
      </c>
      <c r="U2077" s="1">
        <v>36.038518665214376</v>
      </c>
      <c r="V2077" s="1">
        <v>37.055682684973313</v>
      </c>
      <c r="W2077" s="1">
        <v>37.47551137449819</v>
      </c>
      <c r="X2077" s="1">
        <v>41.489184060721065</v>
      </c>
      <c r="Y2077" s="1">
        <v>41.323796765859726</v>
      </c>
    </row>
    <row r="2078" spans="1:25" x14ac:dyDescent="0.25">
      <c r="A2078" s="1" t="s">
        <v>251</v>
      </c>
      <c r="B2078" s="1" t="s">
        <v>16</v>
      </c>
      <c r="C2078" s="1"/>
      <c r="D2078" s="1" t="s">
        <v>17</v>
      </c>
      <c r="E2078" s="1"/>
      <c r="F2078" s="1"/>
      <c r="G2078" s="1"/>
      <c r="H2078" s="1"/>
      <c r="I2078" s="1"/>
      <c r="J2078" s="1"/>
      <c r="K2078" s="1"/>
      <c r="L2078" s="1"/>
      <c r="M2078" s="1"/>
      <c r="N2078" s="1">
        <v>41.457612267250823</v>
      </c>
      <c r="O2078" s="1">
        <v>42.313787355637587</v>
      </c>
      <c r="P2078" s="1">
        <v>42.608148661126499</v>
      </c>
      <c r="Q2078" s="1">
        <v>40.152181012362959</v>
      </c>
      <c r="R2078" s="1">
        <v>41.194224441166455</v>
      </c>
      <c r="S2078" s="1">
        <v>40.892401746724893</v>
      </c>
      <c r="T2078" s="1">
        <v>42.571035400040927</v>
      </c>
      <c r="U2078" s="1">
        <v>42.036072878502829</v>
      </c>
      <c r="V2078" s="1">
        <v>42.971357742181546</v>
      </c>
      <c r="W2078" s="1">
        <v>42.3005161536991</v>
      </c>
      <c r="X2078" s="1">
        <v>47.163036053130938</v>
      </c>
      <c r="Y2078" s="1">
        <v>45.409893790067933</v>
      </c>
    </row>
    <row r="2079" spans="1:25" x14ac:dyDescent="0.25">
      <c r="A2079" s="1" t="s">
        <v>251</v>
      </c>
      <c r="B2079" s="1" t="s">
        <v>18</v>
      </c>
      <c r="C2079" s="1"/>
      <c r="D2079" s="1" t="s">
        <v>19</v>
      </c>
      <c r="E2079" s="1"/>
      <c r="F2079" s="1"/>
      <c r="G2079" s="1"/>
      <c r="H2079" s="1"/>
      <c r="I2079" s="1"/>
      <c r="J2079" s="1"/>
      <c r="K2079" s="1"/>
      <c r="L2079" s="1"/>
      <c r="M2079" s="1"/>
      <c r="N2079" s="1">
        <v>23.516747389947263</v>
      </c>
      <c r="O2079" s="1">
        <v>25.123177142857145</v>
      </c>
      <c r="P2079" s="1">
        <v>23.221183513700204</v>
      </c>
      <c r="Q2079" s="1">
        <v>24.425827000447029</v>
      </c>
      <c r="R2079" s="1">
        <v>28.037487403426269</v>
      </c>
      <c r="S2079" s="1">
        <v>23.914029328080545</v>
      </c>
      <c r="T2079" s="1">
        <v>26.16681892001624</v>
      </c>
      <c r="U2079" s="1">
        <v>25.890204326923076</v>
      </c>
      <c r="V2079" s="1">
        <v>30.217244692093381</v>
      </c>
      <c r="W2079" s="1">
        <v>29.271157040044287</v>
      </c>
      <c r="X2079" s="1">
        <v>29.543666425731843</v>
      </c>
      <c r="Y2079" s="1">
        <v>26.480950197193437</v>
      </c>
    </row>
    <row r="2080" spans="1:25" x14ac:dyDescent="0.25">
      <c r="A2080" s="1" t="s">
        <v>251</v>
      </c>
      <c r="B2080" s="1" t="s">
        <v>20</v>
      </c>
      <c r="C2080" s="1"/>
      <c r="D2080" s="1" t="s">
        <v>21</v>
      </c>
      <c r="E2080" s="1">
        <v>331.1</v>
      </c>
      <c r="F2080" s="1">
        <v>338.9</v>
      </c>
      <c r="G2080" s="1">
        <v>332.4</v>
      </c>
      <c r="H2080" s="1">
        <v>333.4</v>
      </c>
      <c r="I2080" s="1">
        <v>317.59999999999997</v>
      </c>
      <c r="J2080" s="1">
        <v>328.59999999999997</v>
      </c>
      <c r="K2080" s="1">
        <v>324</v>
      </c>
      <c r="L2080" s="1">
        <v>332.1</v>
      </c>
      <c r="M2080" s="1">
        <v>332.6</v>
      </c>
      <c r="N2080" s="1">
        <v>336.51674738994728</v>
      </c>
      <c r="O2080" s="1">
        <v>339.72317714285714</v>
      </c>
      <c r="P2080" s="1">
        <v>344.52118351370024</v>
      </c>
      <c r="Q2080" s="1">
        <v>338.32582700044708</v>
      </c>
      <c r="R2080" s="1">
        <v>349.13748740342623</v>
      </c>
      <c r="S2080" s="1">
        <v>346.31402932808055</v>
      </c>
      <c r="T2080" s="1">
        <v>360.86681892001627</v>
      </c>
      <c r="U2080" s="1">
        <v>364.79020432692306</v>
      </c>
      <c r="V2080" s="1">
        <v>384.9172446920935</v>
      </c>
      <c r="W2080" s="1">
        <v>386.97115704004426</v>
      </c>
      <c r="X2080" s="1">
        <v>387.94366642573186</v>
      </c>
      <c r="Y2080" s="1">
        <v>381.48095019719347</v>
      </c>
    </row>
    <row r="2081" spans="1:25" x14ac:dyDescent="0.25">
      <c r="A2081" s="1" t="s">
        <v>252</v>
      </c>
      <c r="B2081" s="1" t="s">
        <v>4</v>
      </c>
      <c r="C2081" s="1"/>
      <c r="D2081" s="1" t="s">
        <v>5</v>
      </c>
      <c r="E2081" s="1"/>
      <c r="F2081" s="1"/>
      <c r="G2081" s="1"/>
      <c r="H2081" s="1"/>
      <c r="I2081" s="1"/>
      <c r="J2081" s="1"/>
      <c r="K2081" s="1"/>
      <c r="L2081" s="1"/>
      <c r="M2081" s="1"/>
      <c r="N2081" s="1">
        <v>8.1999999999999993</v>
      </c>
      <c r="O2081" s="1">
        <v>7.9</v>
      </c>
      <c r="P2081" s="1">
        <v>9.6999999999999993</v>
      </c>
      <c r="Q2081" s="1">
        <v>7.2</v>
      </c>
      <c r="R2081" s="1">
        <v>7.9</v>
      </c>
      <c r="S2081" s="1">
        <v>6</v>
      </c>
      <c r="T2081" s="1">
        <v>5.2</v>
      </c>
      <c r="U2081" s="1">
        <v>5.3</v>
      </c>
      <c r="V2081" s="1">
        <v>6.5</v>
      </c>
      <c r="W2081" s="1">
        <v>6.4</v>
      </c>
      <c r="X2081" s="1">
        <v>5.3</v>
      </c>
      <c r="Y2081" s="1">
        <v>6.7</v>
      </c>
    </row>
    <row r="2082" spans="1:25" x14ac:dyDescent="0.25">
      <c r="A2082" s="1" t="s">
        <v>252</v>
      </c>
      <c r="B2082" s="1" t="s">
        <v>6</v>
      </c>
      <c r="C2082" s="1"/>
      <c r="D2082" s="1" t="s">
        <v>7</v>
      </c>
      <c r="E2082" s="1"/>
      <c r="F2082" s="1"/>
      <c r="G2082" s="1"/>
      <c r="H2082" s="1"/>
      <c r="I2082" s="1"/>
      <c r="J2082" s="1"/>
      <c r="K2082" s="1"/>
      <c r="L2082" s="1"/>
      <c r="M2082" s="1"/>
      <c r="N2082" s="1">
        <v>31.859367551247416</v>
      </c>
      <c r="O2082" s="1">
        <v>30.950098814229243</v>
      </c>
      <c r="P2082" s="1">
        <v>30.056576942610469</v>
      </c>
      <c r="Q2082" s="1">
        <v>31.145824915824917</v>
      </c>
      <c r="R2082" s="1">
        <v>31.329380764163378</v>
      </c>
      <c r="S2082" s="1">
        <v>34.076162508755857</v>
      </c>
      <c r="T2082" s="1">
        <v>34.358372030958101</v>
      </c>
      <c r="U2082" s="1">
        <v>33.062186294711253</v>
      </c>
      <c r="V2082" s="1">
        <v>32.483334198370272</v>
      </c>
      <c r="W2082" s="1">
        <v>31.417989934264583</v>
      </c>
      <c r="X2082" s="1">
        <v>33.073636363636368</v>
      </c>
      <c r="Y2082" s="1">
        <v>35.982364566969032</v>
      </c>
    </row>
    <row r="2083" spans="1:25" x14ac:dyDescent="0.25">
      <c r="A2083" s="1" t="s">
        <v>252</v>
      </c>
      <c r="B2083" s="1" t="s">
        <v>8</v>
      </c>
      <c r="C2083" s="1"/>
      <c r="D2083" s="1" t="s">
        <v>9</v>
      </c>
      <c r="E2083" s="1"/>
      <c r="F2083" s="1"/>
      <c r="G2083" s="1"/>
      <c r="H2083" s="1"/>
      <c r="I2083" s="1"/>
      <c r="J2083" s="1"/>
      <c r="K2083" s="1"/>
      <c r="L2083" s="1"/>
      <c r="M2083" s="1"/>
      <c r="N2083" s="1">
        <v>50.205932517612162</v>
      </c>
      <c r="O2083" s="1">
        <v>48.635276679841901</v>
      </c>
      <c r="P2083" s="1">
        <v>49.590480221206469</v>
      </c>
      <c r="Q2083" s="1">
        <v>48.773164983164982</v>
      </c>
      <c r="R2083" s="1">
        <v>50.381159420289855</v>
      </c>
      <c r="S2083" s="1">
        <v>54.244700684304114</v>
      </c>
      <c r="T2083" s="1">
        <v>51.857726180944752</v>
      </c>
      <c r="U2083" s="1">
        <v>51.46203835790142</v>
      </c>
      <c r="V2083" s="1">
        <v>55.376171692531265</v>
      </c>
      <c r="W2083" s="1">
        <v>52.991521158586693</v>
      </c>
      <c r="X2083" s="1">
        <v>59.386363636363633</v>
      </c>
      <c r="Y2083" s="1">
        <v>57.357203668980901</v>
      </c>
    </row>
    <row r="2084" spans="1:25" x14ac:dyDescent="0.25">
      <c r="A2084" s="1" t="s">
        <v>252</v>
      </c>
      <c r="B2084" s="1" t="s">
        <v>10</v>
      </c>
      <c r="C2084" s="1"/>
      <c r="D2084" s="1" t="s">
        <v>11</v>
      </c>
      <c r="E2084" s="1"/>
      <c r="F2084" s="1"/>
      <c r="G2084" s="1"/>
      <c r="H2084" s="1"/>
      <c r="I2084" s="1"/>
      <c r="J2084" s="1"/>
      <c r="K2084" s="1"/>
      <c r="L2084" s="1"/>
      <c r="M2084" s="1"/>
      <c r="N2084" s="1">
        <v>9.1346999311404193</v>
      </c>
      <c r="O2084" s="1">
        <v>9.2146245059288514</v>
      </c>
      <c r="P2084" s="1">
        <v>9.2529428361830615</v>
      </c>
      <c r="Q2084" s="1">
        <v>9.6810101010101004</v>
      </c>
      <c r="R2084" s="1">
        <v>9.4894598155467715</v>
      </c>
      <c r="S2084" s="1">
        <v>8.7791368069400288</v>
      </c>
      <c r="T2084" s="1">
        <v>9.0839017880971458</v>
      </c>
      <c r="U2084" s="1">
        <v>9.4757753473873283</v>
      </c>
      <c r="V2084" s="1">
        <v>9.4404941090984593</v>
      </c>
      <c r="W2084" s="1">
        <v>9.1904889071487261</v>
      </c>
      <c r="X2084" s="1">
        <v>10.44</v>
      </c>
      <c r="Y2084" s="1">
        <v>11.160431764050069</v>
      </c>
    </row>
    <row r="2085" spans="1:25" x14ac:dyDescent="0.25">
      <c r="A2085" s="1" t="s">
        <v>252</v>
      </c>
      <c r="B2085" s="1" t="s">
        <v>12</v>
      </c>
      <c r="C2085" s="1"/>
      <c r="D2085" s="1" t="s">
        <v>13</v>
      </c>
      <c r="E2085" s="1"/>
      <c r="F2085" s="1"/>
      <c r="G2085" s="1"/>
      <c r="H2085" s="1"/>
      <c r="I2085" s="1"/>
      <c r="J2085" s="1"/>
      <c r="K2085" s="1"/>
      <c r="L2085" s="1"/>
      <c r="M2085" s="1"/>
      <c r="N2085" s="1">
        <v>20.433971924734397</v>
      </c>
      <c r="O2085" s="1">
        <v>20.56252901700924</v>
      </c>
      <c r="P2085" s="1">
        <v>21.579816135548505</v>
      </c>
      <c r="Q2085" s="1">
        <v>21.719087990781134</v>
      </c>
      <c r="R2085" s="1">
        <v>20.005528786242422</v>
      </c>
      <c r="S2085" s="1">
        <v>18.919073326248668</v>
      </c>
      <c r="T2085" s="1">
        <v>19.409272616668119</v>
      </c>
      <c r="U2085" s="1">
        <v>20.011685314989769</v>
      </c>
      <c r="V2085" s="1">
        <v>18.88485269835752</v>
      </c>
      <c r="W2085" s="1">
        <v>18.607052235541165</v>
      </c>
      <c r="X2085" s="1">
        <v>18.728305424176572</v>
      </c>
      <c r="Y2085" s="1">
        <v>19.207502710818247</v>
      </c>
    </row>
    <row r="2086" spans="1:25" x14ac:dyDescent="0.25">
      <c r="A2086" s="1" t="s">
        <v>252</v>
      </c>
      <c r="B2086" s="1" t="s">
        <v>14</v>
      </c>
      <c r="C2086" s="1"/>
      <c r="D2086" s="1" t="s">
        <v>15</v>
      </c>
      <c r="E2086" s="1"/>
      <c r="F2086" s="1"/>
      <c r="G2086" s="1"/>
      <c r="H2086" s="1"/>
      <c r="I2086" s="1"/>
      <c r="J2086" s="1"/>
      <c r="K2086" s="1"/>
      <c r="L2086" s="1"/>
      <c r="M2086" s="1"/>
      <c r="N2086" s="1">
        <v>49.855143576396301</v>
      </c>
      <c r="O2086" s="1">
        <v>51.621626640779972</v>
      </c>
      <c r="P2086" s="1">
        <v>53.88887743744074</v>
      </c>
      <c r="Q2086" s="1">
        <v>54.790225532965671</v>
      </c>
      <c r="R2086" s="1">
        <v>52.508174794383997</v>
      </c>
      <c r="S2086" s="1">
        <v>50.008000000000003</v>
      </c>
      <c r="T2086" s="1">
        <v>51.348531328756415</v>
      </c>
      <c r="U2086" s="1">
        <v>53.103121598676474</v>
      </c>
      <c r="V2086" s="1">
        <v>50.434735378465277</v>
      </c>
      <c r="W2086" s="1">
        <v>47.58089071659812</v>
      </c>
      <c r="X2086" s="1">
        <v>49.111385231582084</v>
      </c>
      <c r="Y2086" s="1">
        <v>51.612207023104517</v>
      </c>
    </row>
    <row r="2087" spans="1:25" x14ac:dyDescent="0.25">
      <c r="A2087" s="1" t="s">
        <v>252</v>
      </c>
      <c r="B2087" s="1" t="s">
        <v>16</v>
      </c>
      <c r="C2087" s="1"/>
      <c r="D2087" s="1" t="s">
        <v>17</v>
      </c>
      <c r="E2087" s="1"/>
      <c r="F2087" s="1"/>
      <c r="G2087" s="1"/>
      <c r="H2087" s="1"/>
      <c r="I2087" s="1"/>
      <c r="J2087" s="1"/>
      <c r="K2087" s="1"/>
      <c r="L2087" s="1"/>
      <c r="M2087" s="1"/>
      <c r="N2087" s="1">
        <v>21.210884498869309</v>
      </c>
      <c r="O2087" s="1">
        <v>21.415844342210779</v>
      </c>
      <c r="P2087" s="1">
        <v>22.63130642701076</v>
      </c>
      <c r="Q2087" s="1">
        <v>22.39068647625319</v>
      </c>
      <c r="R2087" s="1">
        <v>21.3862964193736</v>
      </c>
      <c r="S2087" s="1">
        <v>20.37292667375133</v>
      </c>
      <c r="T2087" s="1">
        <v>21.342196054575478</v>
      </c>
      <c r="U2087" s="1">
        <v>22.685193086333751</v>
      </c>
      <c r="V2087" s="1">
        <v>21.680411923177196</v>
      </c>
      <c r="W2087" s="1">
        <v>20.612057047860699</v>
      </c>
      <c r="X2087" s="1">
        <v>21.460309344241338</v>
      </c>
      <c r="Y2087" s="1">
        <v>21.680290266077236</v>
      </c>
    </row>
    <row r="2088" spans="1:25" x14ac:dyDescent="0.25">
      <c r="A2088" s="1" t="s">
        <v>252</v>
      </c>
      <c r="B2088" s="1" t="s">
        <v>18</v>
      </c>
      <c r="C2088" s="1"/>
      <c r="D2088" s="1" t="s">
        <v>19</v>
      </c>
      <c r="E2088" s="1"/>
      <c r="F2088" s="1"/>
      <c r="G2088" s="1"/>
      <c r="H2088" s="1"/>
      <c r="I2088" s="1"/>
      <c r="J2088" s="1"/>
      <c r="K2088" s="1"/>
      <c r="L2088" s="1"/>
      <c r="M2088" s="1"/>
      <c r="N2088" s="1">
        <v>12.890424352383832</v>
      </c>
      <c r="O2088" s="1">
        <v>10.440120533792509</v>
      </c>
      <c r="P2088" s="1">
        <v>11.037840332256575</v>
      </c>
      <c r="Q2088" s="1">
        <v>9.7113271344040584</v>
      </c>
      <c r="R2088" s="1">
        <v>15.029024997038265</v>
      </c>
      <c r="S2088" s="1">
        <v>12.481326604181685</v>
      </c>
      <c r="T2088" s="1">
        <v>13.059198831121392</v>
      </c>
      <c r="U2088" s="1">
        <v>13.221357850070721</v>
      </c>
      <c r="V2088" s="1">
        <v>11.937520165936853</v>
      </c>
      <c r="W2088" s="1">
        <v>13.036618897821274</v>
      </c>
      <c r="X2088" s="1">
        <v>12.658120448503063</v>
      </c>
      <c r="Y2088" s="1">
        <v>12.71148430286242</v>
      </c>
    </row>
    <row r="2089" spans="1:25" x14ac:dyDescent="0.25">
      <c r="A2089" s="1" t="s">
        <v>252</v>
      </c>
      <c r="B2089" s="1" t="s">
        <v>20</v>
      </c>
      <c r="C2089" s="1"/>
      <c r="D2089" s="1" t="s">
        <v>21</v>
      </c>
      <c r="E2089" s="1">
        <v>178.29999999999998</v>
      </c>
      <c r="F2089" s="1">
        <v>190.1</v>
      </c>
      <c r="G2089" s="1">
        <v>204</v>
      </c>
      <c r="H2089" s="1">
        <v>198.5</v>
      </c>
      <c r="I2089" s="1">
        <v>212</v>
      </c>
      <c r="J2089" s="1">
        <v>205.2</v>
      </c>
      <c r="K2089" s="1">
        <v>195.9</v>
      </c>
      <c r="L2089" s="1">
        <v>196.6</v>
      </c>
      <c r="M2089" s="1">
        <v>206.1</v>
      </c>
      <c r="N2089" s="1">
        <v>203.79042435238384</v>
      </c>
      <c r="O2089" s="1">
        <v>200.74012053379252</v>
      </c>
      <c r="P2089" s="1">
        <v>207.73784033225661</v>
      </c>
      <c r="Q2089" s="1">
        <v>205.41132713440405</v>
      </c>
      <c r="R2089" s="1">
        <v>208.02902499703831</v>
      </c>
      <c r="S2089" s="1">
        <v>204.88132660418168</v>
      </c>
      <c r="T2089" s="1">
        <v>205.65919883112142</v>
      </c>
      <c r="U2089" s="1">
        <v>208.32135785007071</v>
      </c>
      <c r="V2089" s="1">
        <v>206.73752016593687</v>
      </c>
      <c r="W2089" s="1">
        <v>199.83661889782127</v>
      </c>
      <c r="X2089" s="1">
        <v>210.15812044850307</v>
      </c>
      <c r="Y2089" s="1">
        <v>216.41148430286242</v>
      </c>
    </row>
    <row r="2090" spans="1:25" x14ac:dyDescent="0.25">
      <c r="A2090" s="1" t="s">
        <v>253</v>
      </c>
      <c r="B2090" s="1" t="s">
        <v>4</v>
      </c>
      <c r="C2090" s="1"/>
      <c r="D2090" s="1" t="s">
        <v>5</v>
      </c>
      <c r="E2090" s="1"/>
      <c r="F2090" s="1"/>
      <c r="G2090" s="1"/>
      <c r="H2090" s="1"/>
      <c r="I2090" s="1"/>
      <c r="J2090" s="1"/>
      <c r="K2090" s="1"/>
      <c r="L2090" s="1"/>
      <c r="M2090" s="1"/>
      <c r="N2090" s="1">
        <v>13.9</v>
      </c>
      <c r="O2090" s="1">
        <v>16.7</v>
      </c>
      <c r="P2090" s="1">
        <v>14.4</v>
      </c>
      <c r="Q2090" s="1">
        <v>13.7</v>
      </c>
      <c r="R2090" s="1">
        <v>12</v>
      </c>
      <c r="S2090" s="1">
        <v>11</v>
      </c>
      <c r="T2090" s="1">
        <v>9.4</v>
      </c>
      <c r="U2090" s="1">
        <v>12.1</v>
      </c>
      <c r="V2090" s="1">
        <v>13.5</v>
      </c>
      <c r="W2090" s="1">
        <v>11.7</v>
      </c>
      <c r="X2090" s="1">
        <v>12</v>
      </c>
      <c r="Y2090" s="1">
        <v>10</v>
      </c>
    </row>
    <row r="2091" spans="1:25" x14ac:dyDescent="0.25">
      <c r="A2091" s="1" t="s">
        <v>253</v>
      </c>
      <c r="B2091" s="1" t="s">
        <v>6</v>
      </c>
      <c r="C2091" s="1"/>
      <c r="D2091" s="1" t="s">
        <v>7</v>
      </c>
      <c r="E2091" s="1"/>
      <c r="F2091" s="1"/>
      <c r="G2091" s="1"/>
      <c r="H2091" s="1"/>
      <c r="I2091" s="1"/>
      <c r="J2091" s="1"/>
      <c r="K2091" s="1"/>
      <c r="L2091" s="1"/>
      <c r="M2091" s="1"/>
      <c r="N2091" s="1">
        <v>43.663594470046085</v>
      </c>
      <c r="O2091" s="1">
        <v>40.120498462889763</v>
      </c>
      <c r="P2091" s="1">
        <v>35.296901980700873</v>
      </c>
      <c r="Q2091" s="1">
        <v>36.18676767676768</v>
      </c>
      <c r="R2091" s="1">
        <v>40.558190601668869</v>
      </c>
      <c r="S2091" s="1">
        <v>43.158844765342963</v>
      </c>
      <c r="T2091" s="1">
        <v>43.769858553509479</v>
      </c>
      <c r="U2091" s="1">
        <v>42.917261055634803</v>
      </c>
      <c r="V2091" s="1">
        <v>42.618638085846264</v>
      </c>
      <c r="W2091" s="1">
        <v>43.771970008216925</v>
      </c>
      <c r="X2091" s="1">
        <v>43.056974747474747</v>
      </c>
      <c r="Y2091" s="1">
        <v>43.277758070237667</v>
      </c>
    </row>
    <row r="2092" spans="1:25" x14ac:dyDescent="0.25">
      <c r="A2092" s="1" t="s">
        <v>253</v>
      </c>
      <c r="B2092" s="1" t="s">
        <v>8</v>
      </c>
      <c r="C2092" s="1"/>
      <c r="D2092" s="1" t="s">
        <v>9</v>
      </c>
      <c r="E2092" s="1"/>
      <c r="F2092" s="1"/>
      <c r="G2092" s="1"/>
      <c r="H2092" s="1"/>
      <c r="I2092" s="1"/>
      <c r="J2092" s="1"/>
      <c r="K2092" s="1"/>
      <c r="L2092" s="1"/>
      <c r="M2092" s="1"/>
      <c r="N2092" s="1">
        <v>59.417204301075259</v>
      </c>
      <c r="O2092" s="1">
        <v>57.434617918313577</v>
      </c>
      <c r="P2092" s="1">
        <v>52.236916652559096</v>
      </c>
      <c r="Q2092" s="1">
        <v>52.365353535353535</v>
      </c>
      <c r="R2092" s="1">
        <v>54.057004830917869</v>
      </c>
      <c r="S2092" s="1">
        <v>62.122021660649814</v>
      </c>
      <c r="T2092" s="1">
        <v>56.257966373098483</v>
      </c>
      <c r="U2092" s="1">
        <v>57.582453637660493</v>
      </c>
      <c r="V2092" s="1">
        <v>58.195287278766806</v>
      </c>
      <c r="W2092" s="1">
        <v>56.723716105176663</v>
      </c>
      <c r="X2092" s="1">
        <v>59.051691919191917</v>
      </c>
      <c r="Y2092" s="1">
        <v>59.899042213550906</v>
      </c>
    </row>
    <row r="2093" spans="1:25" x14ac:dyDescent="0.25">
      <c r="A2093" s="1" t="s">
        <v>253</v>
      </c>
      <c r="B2093" s="1" t="s">
        <v>10</v>
      </c>
      <c r="C2093" s="1"/>
      <c r="D2093" s="1" t="s">
        <v>11</v>
      </c>
      <c r="E2093" s="1"/>
      <c r="F2093" s="1"/>
      <c r="G2093" s="1"/>
      <c r="H2093" s="1"/>
      <c r="I2093" s="1"/>
      <c r="J2093" s="1"/>
      <c r="K2093" s="1"/>
      <c r="L2093" s="1"/>
      <c r="M2093" s="1"/>
      <c r="N2093" s="1">
        <v>12.519201228878647</v>
      </c>
      <c r="O2093" s="1">
        <v>11.944883618796661</v>
      </c>
      <c r="P2093" s="1">
        <v>10.866181366740028</v>
      </c>
      <c r="Q2093" s="1">
        <v>11.247878787878786</v>
      </c>
      <c r="R2093" s="1">
        <v>12.284804567413262</v>
      </c>
      <c r="S2093" s="1">
        <v>11.11913357400722</v>
      </c>
      <c r="T2093" s="1">
        <v>11.572175073392049</v>
      </c>
      <c r="U2093" s="1">
        <v>12.300285306704705</v>
      </c>
      <c r="V2093" s="1">
        <v>12.386074635386931</v>
      </c>
      <c r="W2093" s="1">
        <v>12.804313886606408</v>
      </c>
      <c r="X2093" s="1">
        <v>13.591333333333333</v>
      </c>
      <c r="Y2093" s="1">
        <v>13.423199716211421</v>
      </c>
    </row>
    <row r="2094" spans="1:25" x14ac:dyDescent="0.25">
      <c r="A2094" s="1" t="s">
        <v>253</v>
      </c>
      <c r="B2094" s="1" t="s">
        <v>12</v>
      </c>
      <c r="C2094" s="1"/>
      <c r="D2094" s="1" t="s">
        <v>13</v>
      </c>
      <c r="E2094" s="1"/>
      <c r="F2094" s="1"/>
      <c r="G2094" s="1"/>
      <c r="H2094" s="1"/>
      <c r="I2094" s="1"/>
      <c r="J2094" s="1"/>
      <c r="K2094" s="1"/>
      <c r="L2094" s="1"/>
      <c r="M2094" s="1"/>
      <c r="N2094" s="1">
        <v>19.897998890642999</v>
      </c>
      <c r="O2094" s="1">
        <v>19.903473599797405</v>
      </c>
      <c r="P2094" s="1">
        <v>21.7997938739333</v>
      </c>
      <c r="Q2094" s="1">
        <v>21.872812577166844</v>
      </c>
      <c r="R2094" s="1">
        <v>19.664646506604637</v>
      </c>
      <c r="S2094" s="1">
        <v>18.855515409139212</v>
      </c>
      <c r="T2094" s="1">
        <v>18.355566177109587</v>
      </c>
      <c r="U2094" s="1">
        <v>18.236118246332012</v>
      </c>
      <c r="V2094" s="1">
        <v>17.88872859998262</v>
      </c>
      <c r="W2094" s="1">
        <v>17.663837606089771</v>
      </c>
      <c r="X2094" s="1">
        <v>18.497609612680559</v>
      </c>
      <c r="Y2094" s="1">
        <v>19.062148636249891</v>
      </c>
    </row>
    <row r="2095" spans="1:25" x14ac:dyDescent="0.25">
      <c r="A2095" s="1" t="s">
        <v>253</v>
      </c>
      <c r="B2095" s="1" t="s">
        <v>14</v>
      </c>
      <c r="C2095" s="1"/>
      <c r="D2095" s="1" t="s">
        <v>15</v>
      </c>
      <c r="E2095" s="1"/>
      <c r="F2095" s="1"/>
      <c r="G2095" s="1"/>
      <c r="H2095" s="1"/>
      <c r="I2095" s="1"/>
      <c r="J2095" s="1"/>
      <c r="K2095" s="1"/>
      <c r="L2095" s="1"/>
      <c r="M2095" s="1"/>
      <c r="N2095" s="1">
        <v>48.547467679310493</v>
      </c>
      <c r="O2095" s="1">
        <v>49.967087325370358</v>
      </c>
      <c r="P2095" s="1">
        <v>54.438203405202628</v>
      </c>
      <c r="Q2095" s="1">
        <v>55.178022882541761</v>
      </c>
      <c r="R2095" s="1">
        <v>51.61346681066712</v>
      </c>
      <c r="S2095" s="1">
        <v>49.84</v>
      </c>
      <c r="T2095" s="1">
        <v>48.560880333709925</v>
      </c>
      <c r="U2095" s="1">
        <v>48.391466759545466</v>
      </c>
      <c r="V2095" s="1">
        <v>47.774441644216559</v>
      </c>
      <c r="W2095" s="1">
        <v>45.168956164143843</v>
      </c>
      <c r="X2095" s="1">
        <v>48.5064297584047</v>
      </c>
      <c r="Y2095" s="1">
        <v>51.221628159145887</v>
      </c>
    </row>
    <row r="2096" spans="1:25" x14ac:dyDescent="0.25">
      <c r="A2096" s="1" t="s">
        <v>253</v>
      </c>
      <c r="B2096" s="1" t="s">
        <v>16</v>
      </c>
      <c r="C2096" s="1"/>
      <c r="D2096" s="1" t="s">
        <v>17</v>
      </c>
      <c r="E2096" s="1"/>
      <c r="F2096" s="1"/>
      <c r="G2096" s="1"/>
      <c r="H2096" s="1"/>
      <c r="I2096" s="1"/>
      <c r="J2096" s="1"/>
      <c r="K2096" s="1"/>
      <c r="L2096" s="1"/>
      <c r="M2096" s="1"/>
      <c r="N2096" s="1">
        <v>20.654533430046506</v>
      </c>
      <c r="O2096" s="1">
        <v>20.729439074832225</v>
      </c>
      <c r="P2096" s="1">
        <v>22.86200272086408</v>
      </c>
      <c r="Q2096" s="1">
        <v>22.549164540291383</v>
      </c>
      <c r="R2096" s="1">
        <v>21.021886682728255</v>
      </c>
      <c r="S2096" s="1">
        <v>20.304484590860788</v>
      </c>
      <c r="T2096" s="1">
        <v>20.1835534891805</v>
      </c>
      <c r="U2096" s="1">
        <v>20.672414994122509</v>
      </c>
      <c r="V2096" s="1">
        <v>20.536829755800817</v>
      </c>
      <c r="W2096" s="1">
        <v>19.567206229766381</v>
      </c>
      <c r="X2096" s="1">
        <v>21.19596062891474</v>
      </c>
      <c r="Y2096" s="1">
        <v>21.516223204604216</v>
      </c>
    </row>
    <row r="2097" spans="1:25" x14ac:dyDescent="0.25">
      <c r="A2097" s="1" t="s">
        <v>253</v>
      </c>
      <c r="B2097" s="1" t="s">
        <v>18</v>
      </c>
      <c r="C2097" s="1"/>
      <c r="D2097" s="1" t="s">
        <v>19</v>
      </c>
      <c r="E2097" s="1"/>
      <c r="F2097" s="1"/>
      <c r="G2097" s="1"/>
      <c r="H2097" s="1"/>
      <c r="I2097" s="1"/>
      <c r="J2097" s="1"/>
      <c r="K2097" s="1"/>
      <c r="L2097" s="1"/>
      <c r="M2097" s="1"/>
      <c r="N2097" s="1">
        <v>11.144128616066929</v>
      </c>
      <c r="O2097" s="1">
        <v>12.588118811881188</v>
      </c>
      <c r="P2097" s="1">
        <v>15.289986155976004</v>
      </c>
      <c r="Q2097" s="1">
        <v>12.358326289095521</v>
      </c>
      <c r="R2097" s="1">
        <v>12.329024997038266</v>
      </c>
      <c r="S2097" s="1">
        <v>13.397909156452776</v>
      </c>
      <c r="T2097" s="1">
        <v>16.659783270424935</v>
      </c>
      <c r="U2097" s="1">
        <v>15.171617161716171</v>
      </c>
      <c r="V2097" s="1">
        <v>14.162525927633094</v>
      </c>
      <c r="W2097" s="1">
        <v>14.527379704066178</v>
      </c>
      <c r="X2097" s="1">
        <v>13.978175933418102</v>
      </c>
      <c r="Y2097" s="1">
        <v>14.796352723915051</v>
      </c>
    </row>
    <row r="2098" spans="1:25" x14ac:dyDescent="0.25">
      <c r="A2098" s="1" t="s">
        <v>253</v>
      </c>
      <c r="B2098" s="1" t="s">
        <v>20</v>
      </c>
      <c r="C2098" s="1"/>
      <c r="D2098" s="1" t="s">
        <v>21</v>
      </c>
      <c r="E2098" s="1">
        <v>199.2</v>
      </c>
      <c r="F2098" s="1">
        <v>200.1</v>
      </c>
      <c r="G2098" s="1">
        <v>205.20000000000002</v>
      </c>
      <c r="H2098" s="1">
        <v>204.20000000000002</v>
      </c>
      <c r="I2098" s="1">
        <v>222.6</v>
      </c>
      <c r="J2098" s="1">
        <v>222.3</v>
      </c>
      <c r="K2098" s="1">
        <v>212.8</v>
      </c>
      <c r="L2098" s="1">
        <v>214.5</v>
      </c>
      <c r="M2098" s="1">
        <v>223.1</v>
      </c>
      <c r="N2098" s="1">
        <v>229.74412861606694</v>
      </c>
      <c r="O2098" s="1">
        <v>229.38811881188116</v>
      </c>
      <c r="P2098" s="1">
        <v>227.18998615597602</v>
      </c>
      <c r="Q2098" s="1">
        <v>225.45832628909551</v>
      </c>
      <c r="R2098" s="1">
        <v>223.52902499703828</v>
      </c>
      <c r="S2098" s="1">
        <v>229.79790915645279</v>
      </c>
      <c r="T2098" s="1">
        <v>224.75978327042495</v>
      </c>
      <c r="U2098" s="1">
        <v>227.37161716171616</v>
      </c>
      <c r="V2098" s="1">
        <v>227.06252592763309</v>
      </c>
      <c r="W2098" s="1">
        <v>221.9273797040662</v>
      </c>
      <c r="X2098" s="1">
        <v>229.87817593341811</v>
      </c>
      <c r="Y2098" s="1">
        <v>233.19635272391506</v>
      </c>
    </row>
    <row r="2099" spans="1:25" x14ac:dyDescent="0.25">
      <c r="A2099" s="1" t="s">
        <v>254</v>
      </c>
      <c r="B2099" s="1" t="s">
        <v>4</v>
      </c>
      <c r="C2099" s="1"/>
      <c r="D2099" s="1" t="s">
        <v>5</v>
      </c>
      <c r="E2099" s="1"/>
      <c r="F2099" s="1"/>
      <c r="G2099" s="1"/>
      <c r="H2099" s="1"/>
      <c r="I2099" s="1"/>
      <c r="J2099" s="1"/>
      <c r="K2099" s="1"/>
      <c r="L2099" s="1"/>
      <c r="M2099" s="1"/>
      <c r="N2099" s="1">
        <v>10.5</v>
      </c>
      <c r="O2099" s="1">
        <v>11</v>
      </c>
      <c r="P2099" s="1">
        <v>6.1</v>
      </c>
      <c r="Q2099" s="1">
        <v>5.8</v>
      </c>
      <c r="R2099" s="1">
        <v>7.7</v>
      </c>
      <c r="S2099" s="1">
        <v>4.5999999999999996</v>
      </c>
      <c r="T2099" s="1">
        <v>4.9000000000000004</v>
      </c>
      <c r="U2099" s="1">
        <v>8.5</v>
      </c>
      <c r="V2099" s="1">
        <v>6.1</v>
      </c>
      <c r="W2099" s="1">
        <v>5.2</v>
      </c>
      <c r="X2099" s="1">
        <v>6.4</v>
      </c>
      <c r="Y2099" s="1">
        <v>5.3</v>
      </c>
    </row>
    <row r="2100" spans="1:25" x14ac:dyDescent="0.25">
      <c r="A2100" s="1" t="s">
        <v>254</v>
      </c>
      <c r="B2100" s="1" t="s">
        <v>6</v>
      </c>
      <c r="C2100" s="1"/>
      <c r="D2100" s="1" t="s">
        <v>7</v>
      </c>
      <c r="E2100" s="1"/>
      <c r="F2100" s="1"/>
      <c r="G2100" s="1"/>
      <c r="H2100" s="1"/>
      <c r="I2100" s="1"/>
      <c r="J2100" s="1"/>
      <c r="K2100" s="1"/>
      <c r="L2100" s="1"/>
      <c r="M2100" s="1"/>
      <c r="N2100" s="1">
        <v>27.583346575560142</v>
      </c>
      <c r="O2100" s="1">
        <v>26.244235836627137</v>
      </c>
      <c r="P2100" s="1">
        <v>28.731437277806002</v>
      </c>
      <c r="Q2100" s="1">
        <v>27.48514029180696</v>
      </c>
      <c r="R2100" s="1">
        <v>29.629336846728155</v>
      </c>
      <c r="S2100" s="1">
        <v>29.116116170052269</v>
      </c>
      <c r="T2100" s="1">
        <v>28.169997331198296</v>
      </c>
      <c r="U2100" s="1">
        <v>31.218333597506206</v>
      </c>
      <c r="V2100" s="1">
        <v>32.735142990605695</v>
      </c>
      <c r="W2100" s="1">
        <v>30.038357641741985</v>
      </c>
      <c r="X2100" s="1">
        <v>30.929974747474748</v>
      </c>
      <c r="Y2100" s="1">
        <v>30.974509704555818</v>
      </c>
    </row>
    <row r="2101" spans="1:25" x14ac:dyDescent="0.25">
      <c r="A2101" s="1" t="s">
        <v>254</v>
      </c>
      <c r="B2101" s="1" t="s">
        <v>8</v>
      </c>
      <c r="C2101" s="1"/>
      <c r="D2101" s="1" t="s">
        <v>9</v>
      </c>
      <c r="E2101" s="1"/>
      <c r="F2101" s="1"/>
      <c r="G2101" s="1"/>
      <c r="H2101" s="1"/>
      <c r="I2101" s="1"/>
      <c r="J2101" s="1"/>
      <c r="K2101" s="1"/>
      <c r="L2101" s="1"/>
      <c r="M2101" s="1"/>
      <c r="N2101" s="1">
        <v>45.107971820541337</v>
      </c>
      <c r="O2101" s="1">
        <v>40.342193675889334</v>
      </c>
      <c r="P2101" s="1">
        <v>36.623565261554077</v>
      </c>
      <c r="Q2101" s="1">
        <v>39.471694725028058</v>
      </c>
      <c r="R2101" s="1">
        <v>40.096135265700482</v>
      </c>
      <c r="S2101" s="1">
        <v>40.282617597930923</v>
      </c>
      <c r="T2101" s="1">
        <v>43.882225780624495</v>
      </c>
      <c r="U2101" s="1">
        <v>45.834347757172296</v>
      </c>
      <c r="V2101" s="1">
        <v>40.651180775419114</v>
      </c>
      <c r="W2101" s="1">
        <v>42.974727814297452</v>
      </c>
      <c r="X2101" s="1">
        <v>48.006691919191923</v>
      </c>
      <c r="Y2101" s="1">
        <v>46.218314498555728</v>
      </c>
    </row>
    <row r="2102" spans="1:25" x14ac:dyDescent="0.25">
      <c r="A2102" s="1" t="s">
        <v>254</v>
      </c>
      <c r="B2102" s="1" t="s">
        <v>10</v>
      </c>
      <c r="C2102" s="1"/>
      <c r="D2102" s="1" t="s">
        <v>11</v>
      </c>
      <c r="E2102" s="1"/>
      <c r="F2102" s="1"/>
      <c r="G2102" s="1"/>
      <c r="H2102" s="1"/>
      <c r="I2102" s="1"/>
      <c r="J2102" s="1"/>
      <c r="K2102" s="1"/>
      <c r="L2102" s="1"/>
      <c r="M2102" s="1"/>
      <c r="N2102" s="1">
        <v>7.9086816038985104</v>
      </c>
      <c r="O2102" s="1">
        <v>7.8135704874835303</v>
      </c>
      <c r="P2102" s="1">
        <v>8.8449974606399202</v>
      </c>
      <c r="Q2102" s="1">
        <v>8.5431649831649814</v>
      </c>
      <c r="R2102" s="1">
        <v>8.9745278875713659</v>
      </c>
      <c r="S2102" s="1">
        <v>7.5012662320168113</v>
      </c>
      <c r="T2102" s="1">
        <v>7.4477768881772093</v>
      </c>
      <c r="U2102" s="1">
        <v>8.9473186453214968</v>
      </c>
      <c r="V2102" s="1">
        <v>9.5136762339751897</v>
      </c>
      <c r="W2102" s="1">
        <v>8.7869145439605578</v>
      </c>
      <c r="X2102" s="1">
        <v>9.7633333333333336</v>
      </c>
      <c r="Y2102" s="1">
        <v>9.6071757968884608</v>
      </c>
    </row>
    <row r="2103" spans="1:25" x14ac:dyDescent="0.25">
      <c r="A2103" s="1" t="s">
        <v>254</v>
      </c>
      <c r="B2103" s="1" t="s">
        <v>12</v>
      </c>
      <c r="C2103" s="1"/>
      <c r="D2103" s="1" t="s">
        <v>13</v>
      </c>
      <c r="E2103" s="1"/>
      <c r="F2103" s="1"/>
      <c r="G2103" s="1"/>
      <c r="H2103" s="1"/>
      <c r="I2103" s="1"/>
      <c r="J2103" s="1"/>
      <c r="K2103" s="1"/>
      <c r="L2103" s="1"/>
      <c r="M2103" s="1"/>
      <c r="N2103" s="1">
        <v>15.409224730127576</v>
      </c>
      <c r="O2103" s="1">
        <v>15.421896762756932</v>
      </c>
      <c r="P2103" s="1">
        <v>15.59642165148205</v>
      </c>
      <c r="Q2103" s="1">
        <v>15.482261914560869</v>
      </c>
      <c r="R2103" s="1">
        <v>15.147956301404005</v>
      </c>
      <c r="S2103" s="1">
        <v>14.893738575982995</v>
      </c>
      <c r="T2103" s="1">
        <v>14.583297123490054</v>
      </c>
      <c r="U2103" s="1">
        <v>14.559649962993602</v>
      </c>
      <c r="V2103" s="1">
        <v>14.174015816459546</v>
      </c>
      <c r="W2103" s="1">
        <v>15.091434071222329</v>
      </c>
      <c r="X2103" s="1">
        <v>14.072444501256976</v>
      </c>
      <c r="Y2103" s="1">
        <v>14.535407456835431</v>
      </c>
    </row>
    <row r="2104" spans="1:25" x14ac:dyDescent="0.25">
      <c r="A2104" s="1" t="s">
        <v>254</v>
      </c>
      <c r="B2104" s="1" t="s">
        <v>14</v>
      </c>
      <c r="C2104" s="1"/>
      <c r="D2104" s="1" t="s">
        <v>15</v>
      </c>
      <c r="E2104" s="1"/>
      <c r="F2104" s="1"/>
      <c r="G2104" s="1"/>
      <c r="H2104" s="1"/>
      <c r="I2104" s="1"/>
      <c r="J2104" s="1"/>
      <c r="K2104" s="1"/>
      <c r="L2104" s="1"/>
      <c r="M2104" s="1"/>
      <c r="N2104" s="1">
        <v>37.595682041216882</v>
      </c>
      <c r="O2104" s="1">
        <v>38.716219980584981</v>
      </c>
      <c r="P2104" s="1">
        <v>38.947211114317525</v>
      </c>
      <c r="Q2104" s="1">
        <v>39.056733064449745</v>
      </c>
      <c r="R2104" s="1">
        <v>39.758586026418548</v>
      </c>
      <c r="S2104" s="1">
        <v>39.368000000000002</v>
      </c>
      <c r="T2104" s="1">
        <v>38.58108977144348</v>
      </c>
      <c r="U2104" s="1">
        <v>38.63556968087422</v>
      </c>
      <c r="V2104" s="1">
        <v>37.853762926914044</v>
      </c>
      <c r="W2104" s="1">
        <v>38.590952839268525</v>
      </c>
      <c r="X2104" s="1">
        <v>36.902283863820351</v>
      </c>
      <c r="Y2104" s="1">
        <v>39.057886395862873</v>
      </c>
    </row>
    <row r="2105" spans="1:25" x14ac:dyDescent="0.25">
      <c r="A2105" s="1" t="s">
        <v>254</v>
      </c>
      <c r="B2105" s="1" t="s">
        <v>16</v>
      </c>
      <c r="C2105" s="1"/>
      <c r="D2105" s="1" t="s">
        <v>17</v>
      </c>
      <c r="E2105" s="1"/>
      <c r="F2105" s="1"/>
      <c r="G2105" s="1"/>
      <c r="H2105" s="1"/>
      <c r="I2105" s="1"/>
      <c r="J2105" s="1"/>
      <c r="K2105" s="1"/>
      <c r="L2105" s="1"/>
      <c r="M2105" s="1"/>
      <c r="N2105" s="1">
        <v>15.995093228655545</v>
      </c>
      <c r="O2105" s="1">
        <v>16.061883256658085</v>
      </c>
      <c r="P2105" s="1">
        <v>16.356367234200441</v>
      </c>
      <c r="Q2105" s="1">
        <v>15.961005020989383</v>
      </c>
      <c r="R2105" s="1">
        <v>16.193457672177452</v>
      </c>
      <c r="S2105" s="1">
        <v>16.038261424017005</v>
      </c>
      <c r="T2105" s="1">
        <v>16.035613105066485</v>
      </c>
      <c r="U2105" s="1">
        <v>16.504780356132176</v>
      </c>
      <c r="V2105" s="1">
        <v>16.272221256626398</v>
      </c>
      <c r="W2105" s="1">
        <v>16.71761308950914</v>
      </c>
      <c r="X2105" s="1">
        <v>16.125271634922662</v>
      </c>
      <c r="Y2105" s="1">
        <v>16.406706147301691</v>
      </c>
    </row>
    <row r="2106" spans="1:25" x14ac:dyDescent="0.25">
      <c r="A2106" s="1" t="s">
        <v>254</v>
      </c>
      <c r="B2106" s="1" t="s">
        <v>18</v>
      </c>
      <c r="C2106" s="1"/>
      <c r="D2106" s="1" t="s">
        <v>19</v>
      </c>
      <c r="E2106" s="1"/>
      <c r="F2106" s="1"/>
      <c r="G2106" s="1"/>
      <c r="H2106" s="1"/>
      <c r="I2106" s="1"/>
      <c r="J2106" s="1"/>
      <c r="K2106" s="1"/>
      <c r="L2106" s="1"/>
      <c r="M2106" s="1"/>
      <c r="N2106" s="1">
        <v>8.6074891643987499</v>
      </c>
      <c r="O2106" s="1">
        <v>12.695867412828239</v>
      </c>
      <c r="P2106" s="1">
        <v>10.467789570835256</v>
      </c>
      <c r="Q2106" s="1">
        <v>9.123137302258181</v>
      </c>
      <c r="R2106" s="1">
        <v>10.115448406586898</v>
      </c>
      <c r="S2106" s="1">
        <v>11.698269646719538</v>
      </c>
      <c r="T2106" s="1">
        <v>9.8035066358212593</v>
      </c>
      <c r="U2106" s="1">
        <v>8.6797265440829801</v>
      </c>
      <c r="V2106" s="1">
        <v>9.2735307674579399</v>
      </c>
      <c r="W2106" s="1">
        <v>8.4796807643015271</v>
      </c>
      <c r="X2106" s="1">
        <v>9.283631950063576</v>
      </c>
      <c r="Y2106" s="1">
        <v>10.373303324099723</v>
      </c>
    </row>
    <row r="2107" spans="1:25" x14ac:dyDescent="0.25">
      <c r="A2107" s="1" t="s">
        <v>254</v>
      </c>
      <c r="B2107" s="1" t="s">
        <v>20</v>
      </c>
      <c r="C2107" s="1"/>
      <c r="D2107" s="1" t="s">
        <v>21</v>
      </c>
      <c r="E2107" s="1">
        <v>143.19999999999999</v>
      </c>
      <c r="F2107" s="1">
        <v>153.4</v>
      </c>
      <c r="G2107" s="1">
        <v>149.5</v>
      </c>
      <c r="H2107" s="1">
        <v>150.9</v>
      </c>
      <c r="I2107" s="1">
        <v>170.20000000000002</v>
      </c>
      <c r="J2107" s="1">
        <v>161.10000000000002</v>
      </c>
      <c r="K2107" s="1">
        <v>156.30000000000001</v>
      </c>
      <c r="L2107" s="1">
        <v>160</v>
      </c>
      <c r="M2107" s="1">
        <v>163.5</v>
      </c>
      <c r="N2107" s="1">
        <v>168.70748916439874</v>
      </c>
      <c r="O2107" s="1">
        <v>168.29586741282824</v>
      </c>
      <c r="P2107" s="1">
        <v>161.66778957083525</v>
      </c>
      <c r="Q2107" s="1">
        <v>160.9231373022582</v>
      </c>
      <c r="R2107" s="1">
        <v>167.61544840658692</v>
      </c>
      <c r="S2107" s="1">
        <v>163.49826964671956</v>
      </c>
      <c r="T2107" s="1">
        <v>163.40350663582129</v>
      </c>
      <c r="U2107" s="1">
        <v>172.87972654408298</v>
      </c>
      <c r="V2107" s="1">
        <v>166.57353076745792</v>
      </c>
      <c r="W2107" s="1">
        <v>165.8796807643015</v>
      </c>
      <c r="X2107" s="1">
        <v>171.48363195006357</v>
      </c>
      <c r="Y2107" s="1">
        <v>172.47330332409973</v>
      </c>
    </row>
    <row r="2108" spans="1:25" x14ac:dyDescent="0.25">
      <c r="A2108" s="1" t="s">
        <v>255</v>
      </c>
      <c r="B2108" s="1" t="s">
        <v>4</v>
      </c>
      <c r="C2108" s="1"/>
      <c r="D2108" s="1" t="s">
        <v>5</v>
      </c>
      <c r="E2108" s="1"/>
      <c r="F2108" s="1"/>
      <c r="G2108" s="1"/>
      <c r="H2108" s="1"/>
      <c r="I2108" s="1"/>
      <c r="J2108" s="1"/>
      <c r="K2108" s="1"/>
      <c r="L2108" s="1"/>
      <c r="M2108" s="1"/>
      <c r="N2108" s="1">
        <v>19.8</v>
      </c>
      <c r="O2108" s="1">
        <v>17.899999999999999</v>
      </c>
      <c r="P2108" s="1">
        <v>15.9</v>
      </c>
      <c r="Q2108" s="1">
        <v>15.3</v>
      </c>
      <c r="R2108" s="1">
        <v>16.899999999999999</v>
      </c>
      <c r="S2108" s="1">
        <v>8.6999999999999993</v>
      </c>
      <c r="T2108" s="1">
        <v>10.5</v>
      </c>
      <c r="U2108" s="1">
        <v>15.1</v>
      </c>
      <c r="V2108" s="1">
        <v>15.3</v>
      </c>
      <c r="W2108" s="1">
        <v>14.3</v>
      </c>
      <c r="X2108" s="1">
        <v>11.8</v>
      </c>
      <c r="Y2108" s="1">
        <v>15</v>
      </c>
    </row>
    <row r="2109" spans="1:25" x14ac:dyDescent="0.25">
      <c r="A2109" s="1" t="s">
        <v>255</v>
      </c>
      <c r="B2109" s="1" t="s">
        <v>6</v>
      </c>
      <c r="C2109" s="1"/>
      <c r="D2109" s="1" t="s">
        <v>7</v>
      </c>
      <c r="E2109" s="1"/>
      <c r="F2109" s="1"/>
      <c r="G2109" s="1"/>
      <c r="H2109" s="1"/>
      <c r="I2109" s="1"/>
      <c r="J2109" s="1"/>
      <c r="K2109" s="1"/>
      <c r="L2109" s="1"/>
      <c r="M2109" s="1"/>
      <c r="N2109" s="1">
        <v>73.475290004767203</v>
      </c>
      <c r="O2109" s="1">
        <v>66.787055335968375</v>
      </c>
      <c r="P2109" s="1">
        <v>71.858710005078734</v>
      </c>
      <c r="Q2109" s="1">
        <v>70.273142536475873</v>
      </c>
      <c r="R2109" s="1">
        <v>68.79106280193237</v>
      </c>
      <c r="S2109" s="1">
        <v>75.75343499110943</v>
      </c>
      <c r="T2109" s="1">
        <v>78.772852949025889</v>
      </c>
      <c r="U2109" s="1">
        <v>80.112220637184961</v>
      </c>
      <c r="V2109" s="1">
        <v>78.24958218715939</v>
      </c>
      <c r="W2109" s="1">
        <v>81.14746302382909</v>
      </c>
      <c r="X2109" s="1">
        <v>79.37672727272728</v>
      </c>
      <c r="Y2109" s="1">
        <v>79.754725586580847</v>
      </c>
    </row>
    <row r="2110" spans="1:25" x14ac:dyDescent="0.25">
      <c r="A2110" s="1" t="s">
        <v>255</v>
      </c>
      <c r="B2110" s="1" t="s">
        <v>8</v>
      </c>
      <c r="C2110" s="1"/>
      <c r="D2110" s="1" t="s">
        <v>9</v>
      </c>
      <c r="E2110" s="1"/>
      <c r="F2110" s="1"/>
      <c r="G2110" s="1"/>
      <c r="H2110" s="1"/>
      <c r="I2110" s="1"/>
      <c r="J2110" s="1"/>
      <c r="K2110" s="1"/>
      <c r="L2110" s="1"/>
      <c r="M2110" s="1"/>
      <c r="N2110" s="1">
        <v>107.15791620318872</v>
      </c>
      <c r="O2110" s="1">
        <v>107.02875494071148</v>
      </c>
      <c r="P2110" s="1">
        <v>93.919524857513665</v>
      </c>
      <c r="Q2110" s="1">
        <v>98.283961840628493</v>
      </c>
      <c r="R2110" s="1">
        <v>91.672584541062804</v>
      </c>
      <c r="S2110" s="1">
        <v>100.92999622824505</v>
      </c>
      <c r="T2110" s="1">
        <v>105.20064051240992</v>
      </c>
      <c r="U2110" s="1">
        <v>102.62724679029959</v>
      </c>
      <c r="V2110" s="1">
        <v>112.60907250739606</v>
      </c>
      <c r="W2110" s="1">
        <v>109.61502670501233</v>
      </c>
      <c r="X2110" s="1">
        <v>111.86727272727271</v>
      </c>
      <c r="Y2110" s="1">
        <v>114.10823493640096</v>
      </c>
    </row>
    <row r="2111" spans="1:25" x14ac:dyDescent="0.25">
      <c r="A2111" s="1" t="s">
        <v>255</v>
      </c>
      <c r="B2111" s="1" t="s">
        <v>10</v>
      </c>
      <c r="C2111" s="1"/>
      <c r="D2111" s="1" t="s">
        <v>11</v>
      </c>
      <c r="E2111" s="1"/>
      <c r="F2111" s="1"/>
      <c r="G2111" s="1"/>
      <c r="H2111" s="1"/>
      <c r="I2111" s="1"/>
      <c r="J2111" s="1"/>
      <c r="K2111" s="1"/>
      <c r="L2111" s="1"/>
      <c r="M2111" s="1"/>
      <c r="N2111" s="1">
        <v>21.06679379204407</v>
      </c>
      <c r="O2111" s="1">
        <v>19.884189723320155</v>
      </c>
      <c r="P2111" s="1">
        <v>22.1217651374076</v>
      </c>
      <c r="Q2111" s="1">
        <v>21.842895622895622</v>
      </c>
      <c r="R2111" s="1">
        <v>20.836352657004831</v>
      </c>
      <c r="S2111" s="1">
        <v>19.516568780645507</v>
      </c>
      <c r="T2111" s="1">
        <v>20.826506538564189</v>
      </c>
      <c r="U2111" s="1">
        <v>22.960532572515451</v>
      </c>
      <c r="V2111" s="1">
        <v>22.74134530544454</v>
      </c>
      <c r="W2111" s="1">
        <v>23.737510271158587</v>
      </c>
      <c r="X2111" s="1">
        <v>25.055999999999997</v>
      </c>
      <c r="Y2111" s="1">
        <v>24.73703947701819</v>
      </c>
    </row>
    <row r="2112" spans="1:25" x14ac:dyDescent="0.25">
      <c r="A2112" s="1" t="s">
        <v>255</v>
      </c>
      <c r="B2112" s="1" t="s">
        <v>12</v>
      </c>
      <c r="C2112" s="1"/>
      <c r="D2112" s="1" t="s">
        <v>13</v>
      </c>
      <c r="E2112" s="1"/>
      <c r="F2112" s="1"/>
      <c r="G2112" s="1"/>
      <c r="H2112" s="1"/>
      <c r="I2112" s="1"/>
      <c r="J2112" s="1"/>
      <c r="K2112" s="1"/>
      <c r="L2112" s="1"/>
      <c r="M2112" s="1"/>
      <c r="N2112" s="1">
        <v>36.78114946452191</v>
      </c>
      <c r="O2112" s="1">
        <v>36.885134849955676</v>
      </c>
      <c r="P2112" s="1">
        <v>37.418213299253829</v>
      </c>
      <c r="Q2112" s="1">
        <v>37.464877767717503</v>
      </c>
      <c r="R2112" s="1">
        <v>36.197437069037143</v>
      </c>
      <c r="S2112" s="1">
        <v>35.719549415515402</v>
      </c>
      <c r="T2112" s="1">
        <v>35.4045363691666</v>
      </c>
      <c r="U2112" s="1">
        <v>33.547773085463014</v>
      </c>
      <c r="V2112" s="1">
        <v>32.041991831059356</v>
      </c>
      <c r="W2112" s="1">
        <v>33.076822119170529</v>
      </c>
      <c r="X2112" s="1">
        <v>33.618671438919428</v>
      </c>
      <c r="Y2112" s="1">
        <v>34.469680540495446</v>
      </c>
    </row>
    <row r="2113" spans="1:25" x14ac:dyDescent="0.25">
      <c r="A2113" s="1" t="s">
        <v>255</v>
      </c>
      <c r="B2113" s="1" t="s">
        <v>14</v>
      </c>
      <c r="C2113" s="1"/>
      <c r="D2113" s="1" t="s">
        <v>15</v>
      </c>
      <c r="E2113" s="1"/>
      <c r="F2113" s="1"/>
      <c r="G2113" s="1"/>
      <c r="H2113" s="1"/>
      <c r="I2113" s="1"/>
      <c r="J2113" s="1"/>
      <c r="K2113" s="1"/>
      <c r="L2113" s="1"/>
      <c r="M2113" s="1"/>
      <c r="N2113" s="1">
        <v>89.739258437513328</v>
      </c>
      <c r="O2113" s="1">
        <v>92.599050352424769</v>
      </c>
      <c r="P2113" s="1">
        <v>93.440347116296337</v>
      </c>
      <c r="Q2113" s="1">
        <v>94.511754053831567</v>
      </c>
      <c r="R2113" s="1">
        <v>95.006804020935462</v>
      </c>
      <c r="S2113" s="1">
        <v>94.416000000000011</v>
      </c>
      <c r="T2113" s="1">
        <v>93.665073433562199</v>
      </c>
      <c r="U2113" s="1">
        <v>89.022560842875166</v>
      </c>
      <c r="V2113" s="1">
        <v>85.57278178500043</v>
      </c>
      <c r="W2113" s="1">
        <v>84.582159419021792</v>
      </c>
      <c r="X2113" s="1">
        <v>88.158511227576795</v>
      </c>
      <c r="Y2113" s="1">
        <v>92.622987738760528</v>
      </c>
    </row>
    <row r="2114" spans="1:25" x14ac:dyDescent="0.25">
      <c r="A2114" s="1" t="s">
        <v>255</v>
      </c>
      <c r="B2114" s="1" t="s">
        <v>16</v>
      </c>
      <c r="C2114" s="1"/>
      <c r="D2114" s="1" t="s">
        <v>17</v>
      </c>
      <c r="E2114" s="1"/>
      <c r="F2114" s="1"/>
      <c r="G2114" s="1"/>
      <c r="H2114" s="1"/>
      <c r="I2114" s="1"/>
      <c r="J2114" s="1"/>
      <c r="K2114" s="1"/>
      <c r="L2114" s="1"/>
      <c r="M2114" s="1"/>
      <c r="N2114" s="1">
        <v>38.179592097964751</v>
      </c>
      <c r="O2114" s="1">
        <v>38.415814797619547</v>
      </c>
      <c r="P2114" s="1">
        <v>39.24143958444985</v>
      </c>
      <c r="Q2114" s="1">
        <v>38.623368178450903</v>
      </c>
      <c r="R2114" s="1">
        <v>38.695758910027422</v>
      </c>
      <c r="S2114" s="1">
        <v>38.464450584484595</v>
      </c>
      <c r="T2114" s="1">
        <v>38.93039019727123</v>
      </c>
      <c r="U2114" s="1">
        <v>38.029666071661801</v>
      </c>
      <c r="V2114" s="1">
        <v>36.785226383940213</v>
      </c>
      <c r="W2114" s="1">
        <v>36.641018461807676</v>
      </c>
      <c r="X2114" s="1">
        <v>38.522817333503774</v>
      </c>
      <c r="Y2114" s="1">
        <v>38.907331720744011</v>
      </c>
    </row>
    <row r="2115" spans="1:25" x14ac:dyDescent="0.25">
      <c r="A2115" s="1" t="s">
        <v>255</v>
      </c>
      <c r="B2115" s="1" t="s">
        <v>18</v>
      </c>
      <c r="C2115" s="1"/>
      <c r="D2115" s="1" t="s">
        <v>19</v>
      </c>
      <c r="E2115" s="1"/>
      <c r="F2115" s="1"/>
      <c r="G2115" s="1"/>
      <c r="H2115" s="1"/>
      <c r="I2115" s="1"/>
      <c r="J2115" s="1"/>
      <c r="K2115" s="1"/>
      <c r="L2115" s="1"/>
      <c r="M2115" s="1"/>
      <c r="N2115" s="1">
        <v>23.297994153815139</v>
      </c>
      <c r="O2115" s="1">
        <v>25.928196297890658</v>
      </c>
      <c r="P2115" s="1">
        <v>22.276880479926163</v>
      </c>
      <c r="Q2115" s="1">
        <v>21.110795797608986</v>
      </c>
      <c r="R2115" s="1">
        <v>23.162231963037556</v>
      </c>
      <c r="S2115" s="1">
        <v>22.870692141312183</v>
      </c>
      <c r="T2115" s="1">
        <v>23.46615122366979</v>
      </c>
      <c r="U2115" s="1">
        <v>26.370650636492218</v>
      </c>
      <c r="V2115" s="1">
        <v>24.737255127909659</v>
      </c>
      <c r="W2115" s="1">
        <v>26.482989630665269</v>
      </c>
      <c r="X2115" s="1">
        <v>26.339116865102298</v>
      </c>
      <c r="Y2115" s="1">
        <v>25.309718374884582</v>
      </c>
    </row>
    <row r="2116" spans="1:25" x14ac:dyDescent="0.25">
      <c r="A2116" s="1" t="s">
        <v>255</v>
      </c>
      <c r="B2116" s="1" t="s">
        <v>20</v>
      </c>
      <c r="C2116" s="1"/>
      <c r="D2116" s="1" t="s">
        <v>21</v>
      </c>
      <c r="E2116" s="1">
        <v>333</v>
      </c>
      <c r="F2116" s="1">
        <v>352.59999999999997</v>
      </c>
      <c r="G2116" s="1">
        <v>361.70000000000005</v>
      </c>
      <c r="H2116" s="1">
        <v>357.90000000000003</v>
      </c>
      <c r="I2116" s="1">
        <v>388</v>
      </c>
      <c r="J2116" s="1">
        <v>381.2</v>
      </c>
      <c r="K2116" s="1">
        <v>365.5</v>
      </c>
      <c r="L2116" s="1">
        <v>376.3</v>
      </c>
      <c r="M2116" s="1">
        <v>391.20000000000005</v>
      </c>
      <c r="N2116" s="1">
        <v>409.49799415381511</v>
      </c>
      <c r="O2116" s="1">
        <v>405.42819629789068</v>
      </c>
      <c r="P2116" s="1">
        <v>396.17688047992618</v>
      </c>
      <c r="Q2116" s="1">
        <v>397.4107957976089</v>
      </c>
      <c r="R2116" s="1">
        <v>391.26223196303761</v>
      </c>
      <c r="S2116" s="1">
        <v>396.37069214131219</v>
      </c>
      <c r="T2116" s="1">
        <v>406.76615122366979</v>
      </c>
      <c r="U2116" s="1">
        <v>407.77065063649218</v>
      </c>
      <c r="V2116" s="1">
        <v>408.03725512790959</v>
      </c>
      <c r="W2116" s="1">
        <v>409.58298963066528</v>
      </c>
      <c r="X2116" s="1">
        <v>414.73911686510229</v>
      </c>
      <c r="Y2116" s="1">
        <v>424.90971837488456</v>
      </c>
    </row>
    <row r="2117" spans="1:25" x14ac:dyDescent="0.25">
      <c r="A2117" s="1" t="s">
        <v>256</v>
      </c>
      <c r="B2117" s="1" t="s">
        <v>4</v>
      </c>
      <c r="C2117" s="1"/>
      <c r="D2117" s="1" t="s">
        <v>5</v>
      </c>
      <c r="E2117" s="1"/>
      <c r="F2117" s="1"/>
      <c r="G2117" s="1"/>
      <c r="H2117" s="1"/>
      <c r="I2117" s="1"/>
      <c r="J2117" s="1"/>
      <c r="K2117" s="1"/>
      <c r="L2117" s="1"/>
      <c r="M2117" s="1"/>
      <c r="N2117" s="1">
        <v>36.1</v>
      </c>
      <c r="O2117" s="1">
        <v>30.9</v>
      </c>
      <c r="P2117" s="1">
        <v>28.5</v>
      </c>
      <c r="Q2117" s="1">
        <v>24.4</v>
      </c>
      <c r="R2117" s="1">
        <v>25</v>
      </c>
      <c r="S2117" s="1">
        <v>18.399999999999999</v>
      </c>
      <c r="T2117" s="1">
        <v>23.2</v>
      </c>
      <c r="U2117" s="1">
        <v>23.7</v>
      </c>
      <c r="V2117" s="1">
        <v>22.8</v>
      </c>
      <c r="W2117" s="1">
        <v>22.2</v>
      </c>
      <c r="X2117" s="1">
        <v>19.399999999999999</v>
      </c>
      <c r="Y2117" s="1">
        <v>19.7</v>
      </c>
    </row>
    <row r="2118" spans="1:25" x14ac:dyDescent="0.25">
      <c r="A2118" s="1" t="s">
        <v>256</v>
      </c>
      <c r="B2118" s="1" t="s">
        <v>6</v>
      </c>
      <c r="C2118" s="1"/>
      <c r="D2118" s="1" t="s">
        <v>7</v>
      </c>
      <c r="E2118" s="1"/>
      <c r="F2118" s="1"/>
      <c r="G2118" s="1"/>
      <c r="H2118" s="1"/>
      <c r="I2118" s="1"/>
      <c r="J2118" s="1"/>
      <c r="K2118" s="1"/>
      <c r="L2118" s="1"/>
      <c r="M2118" s="1"/>
      <c r="N2118" s="1">
        <v>130.02717304941999</v>
      </c>
      <c r="O2118" s="1">
        <v>133.51377909530083</v>
      </c>
      <c r="P2118" s="1">
        <v>127.99644489588627</v>
      </c>
      <c r="Q2118" s="1">
        <v>128.96411896745232</v>
      </c>
      <c r="R2118" s="1">
        <v>129.38548528765921</v>
      </c>
      <c r="S2118" s="1">
        <v>145.77382940891212</v>
      </c>
      <c r="T2118" s="1">
        <v>143.42847611422471</v>
      </c>
      <c r="U2118" s="1">
        <v>140.19638611507369</v>
      </c>
      <c r="V2118" s="1">
        <v>146.80452587325479</v>
      </c>
      <c r="W2118" s="1">
        <v>144.73596959737057</v>
      </c>
      <c r="X2118" s="1">
        <v>139.33800505050505</v>
      </c>
      <c r="Y2118" s="1">
        <v>143.18755384381492</v>
      </c>
    </row>
    <row r="2119" spans="1:25" x14ac:dyDescent="0.25">
      <c r="A2119" s="1" t="s">
        <v>256</v>
      </c>
      <c r="B2119" s="1" t="s">
        <v>8</v>
      </c>
      <c r="C2119" s="1"/>
      <c r="D2119" s="1" t="s">
        <v>9</v>
      </c>
      <c r="E2119" s="1"/>
      <c r="F2119" s="1"/>
      <c r="G2119" s="1"/>
      <c r="H2119" s="1"/>
      <c r="I2119" s="1"/>
      <c r="J2119" s="1"/>
      <c r="K2119" s="1"/>
      <c r="L2119" s="1"/>
      <c r="M2119" s="1"/>
      <c r="N2119" s="1">
        <v>199.29150908416759</v>
      </c>
      <c r="O2119" s="1">
        <v>201.1358036890646</v>
      </c>
      <c r="P2119" s="1">
        <v>183.99974042096943</v>
      </c>
      <c r="Q2119" s="1">
        <v>185.85015712682377</v>
      </c>
      <c r="R2119" s="1">
        <v>194.72451690821254</v>
      </c>
      <c r="S2119" s="1">
        <v>201.57005226574708</v>
      </c>
      <c r="T2119" s="1">
        <v>208.65092073658928</v>
      </c>
      <c r="U2119" s="1">
        <v>200.32268188302425</v>
      </c>
      <c r="V2119" s="1">
        <v>201.53029532361032</v>
      </c>
      <c r="W2119" s="1">
        <v>205.0254108463435</v>
      </c>
      <c r="X2119" s="1">
        <v>221.87866161616159</v>
      </c>
      <c r="Y2119" s="1">
        <v>223.80083109511986</v>
      </c>
    </row>
    <row r="2120" spans="1:25" x14ac:dyDescent="0.25">
      <c r="A2120" s="1" t="s">
        <v>256</v>
      </c>
      <c r="B2120" s="1" t="s">
        <v>10</v>
      </c>
      <c r="C2120" s="1"/>
      <c r="D2120" s="1" t="s">
        <v>11</v>
      </c>
      <c r="E2120" s="1"/>
      <c r="F2120" s="1"/>
      <c r="G2120" s="1"/>
      <c r="H2120" s="1"/>
      <c r="I2120" s="1"/>
      <c r="J2120" s="1"/>
      <c r="K2120" s="1"/>
      <c r="L2120" s="1"/>
      <c r="M2120" s="1"/>
      <c r="N2120" s="1">
        <v>37.281317866412415</v>
      </c>
      <c r="O2120" s="1">
        <v>39.750417215634606</v>
      </c>
      <c r="P2120" s="1">
        <v>39.403814683144297</v>
      </c>
      <c r="Q2120" s="1">
        <v>40.085723905723903</v>
      </c>
      <c r="R2120" s="1">
        <v>39.18999780412824</v>
      </c>
      <c r="S2120" s="1">
        <v>37.556118325340805</v>
      </c>
      <c r="T2120" s="1">
        <v>37.920603149186022</v>
      </c>
      <c r="U2120" s="1">
        <v>40.180932001902036</v>
      </c>
      <c r="V2120" s="1">
        <v>42.665178803134893</v>
      </c>
      <c r="W2120" s="1">
        <v>42.338619556285948</v>
      </c>
      <c r="X2120" s="1">
        <v>43.983333333333334</v>
      </c>
      <c r="Y2120" s="1">
        <v>44.411615061065213</v>
      </c>
    </row>
    <row r="2121" spans="1:25" x14ac:dyDescent="0.25">
      <c r="A2121" s="1" t="s">
        <v>256</v>
      </c>
      <c r="B2121" s="1" t="s">
        <v>12</v>
      </c>
      <c r="C2121" s="1"/>
      <c r="D2121" s="1" t="s">
        <v>13</v>
      </c>
      <c r="E2121" s="1"/>
      <c r="F2121" s="1"/>
      <c r="G2121" s="1"/>
      <c r="H2121" s="1"/>
      <c r="I2121" s="1"/>
      <c r="J2121" s="1"/>
      <c r="K2121" s="1"/>
      <c r="L2121" s="1"/>
      <c r="M2121" s="1"/>
      <c r="N2121" s="1">
        <v>64.830404915304868</v>
      </c>
      <c r="O2121" s="1">
        <v>63.840501413919718</v>
      </c>
      <c r="P2121" s="1">
        <v>66.0593148369543</v>
      </c>
      <c r="Q2121" s="1">
        <v>67.221565560951518</v>
      </c>
      <c r="R2121" s="1">
        <v>63.851512004652328</v>
      </c>
      <c r="S2121" s="1">
        <v>63.346057385759821</v>
      </c>
      <c r="T2121" s="1">
        <v>60.9253063352742</v>
      </c>
      <c r="U2121" s="1">
        <v>60.306613261352254</v>
      </c>
      <c r="V2121" s="1">
        <v>59.310889024072303</v>
      </c>
      <c r="W2121" s="1">
        <v>62.766646250765589</v>
      </c>
      <c r="X2121" s="1">
        <v>62.770233073415994</v>
      </c>
      <c r="Y2121" s="1">
        <v>62.668371006756189</v>
      </c>
    </row>
    <row r="2122" spans="1:25" x14ac:dyDescent="0.25">
      <c r="A2122" s="1" t="s">
        <v>256</v>
      </c>
      <c r="B2122" s="1" t="s">
        <v>14</v>
      </c>
      <c r="C2122" s="1"/>
      <c r="D2122" s="1" t="s">
        <v>15</v>
      </c>
      <c r="E2122" s="1"/>
      <c r="F2122" s="1"/>
      <c r="G2122" s="1"/>
      <c r="H2122" s="1"/>
      <c r="I2122" s="1"/>
      <c r="J2122" s="1"/>
      <c r="K2122" s="1"/>
      <c r="L2122" s="1"/>
      <c r="M2122" s="1"/>
      <c r="N2122" s="1">
        <v>158.17429705167044</v>
      </c>
      <c r="O2122" s="1">
        <v>160.26970835267801</v>
      </c>
      <c r="P2122" s="1">
        <v>164.96258811889354</v>
      </c>
      <c r="Q2122" s="1">
        <v>169.57824100749031</v>
      </c>
      <c r="R2122" s="1">
        <v>167.58998919996679</v>
      </c>
      <c r="S2122" s="1">
        <v>167.44000000000003</v>
      </c>
      <c r="T2122" s="1">
        <v>161.1819805335883</v>
      </c>
      <c r="U2122" s="1">
        <v>160.02997083024945</v>
      </c>
      <c r="V2122" s="1">
        <v>158.39832276005907</v>
      </c>
      <c r="W2122" s="1">
        <v>160.50328112695775</v>
      </c>
      <c r="X2122" s="1">
        <v>164.60288465635517</v>
      </c>
      <c r="Y2122" s="1">
        <v>168.39528734673453</v>
      </c>
    </row>
    <row r="2123" spans="1:25" x14ac:dyDescent="0.25">
      <c r="A2123" s="1" t="s">
        <v>256</v>
      </c>
      <c r="B2123" s="1" t="s">
        <v>16</v>
      </c>
      <c r="C2123" s="1"/>
      <c r="D2123" s="1" t="s">
        <v>17</v>
      </c>
      <c r="E2123" s="1"/>
      <c r="F2123" s="1"/>
      <c r="G2123" s="1"/>
      <c r="H2123" s="1"/>
      <c r="I2123" s="1"/>
      <c r="J2123" s="1"/>
      <c r="K2123" s="1"/>
      <c r="L2123" s="1"/>
      <c r="M2123" s="1"/>
      <c r="N2123" s="1">
        <v>67.295298033024707</v>
      </c>
      <c r="O2123" s="1">
        <v>66.489790233402275</v>
      </c>
      <c r="P2123" s="1">
        <v>69.278097044152219</v>
      </c>
      <c r="Q2123" s="1">
        <v>69.300193431558156</v>
      </c>
      <c r="R2123" s="1">
        <v>68.258498795380916</v>
      </c>
      <c r="S2123" s="1">
        <v>68.213942614240182</v>
      </c>
      <c r="T2123" s="1">
        <v>66.992713131137577</v>
      </c>
      <c r="U2123" s="1">
        <v>68.363415908398267</v>
      </c>
      <c r="V2123" s="1">
        <v>68.090788215868599</v>
      </c>
      <c r="W2123" s="1">
        <v>69.530072622276649</v>
      </c>
      <c r="X2123" s="1">
        <v>71.926882270228816</v>
      </c>
      <c r="Y2123" s="1">
        <v>70.736341646509288</v>
      </c>
    </row>
    <row r="2124" spans="1:25" x14ac:dyDescent="0.25">
      <c r="A2124" s="1" t="s">
        <v>256</v>
      </c>
      <c r="B2124" s="1" t="s">
        <v>18</v>
      </c>
      <c r="C2124" s="1"/>
      <c r="D2124" s="1" t="s">
        <v>19</v>
      </c>
      <c r="E2124" s="1"/>
      <c r="F2124" s="1"/>
      <c r="G2124" s="1"/>
      <c r="H2124" s="1"/>
      <c r="I2124" s="1"/>
      <c r="J2124" s="1"/>
      <c r="K2124" s="1"/>
      <c r="L2124" s="1"/>
      <c r="M2124" s="1"/>
      <c r="N2124" s="1">
        <v>45.949430500957561</v>
      </c>
      <c r="O2124" s="1">
        <v>45.235557468790354</v>
      </c>
      <c r="P2124" s="1">
        <v>46.566866635902173</v>
      </c>
      <c r="Q2124" s="1">
        <v>39.504335225214348</v>
      </c>
      <c r="R2124" s="1">
        <v>40.782205899774908</v>
      </c>
      <c r="S2124" s="1">
        <v>46.893799567411676</v>
      </c>
      <c r="T2124" s="1">
        <v>47.165688542554491</v>
      </c>
      <c r="U2124" s="1">
        <v>47.224493163602077</v>
      </c>
      <c r="V2124" s="1">
        <v>46.235791657063842</v>
      </c>
      <c r="W2124" s="1">
        <v>46.320086216940467</v>
      </c>
      <c r="X2124" s="1">
        <v>45.881366316032832</v>
      </c>
      <c r="Y2124" s="1">
        <v>47.155032317636199</v>
      </c>
    </row>
    <row r="2125" spans="1:25" x14ac:dyDescent="0.25">
      <c r="A2125" s="1" t="s">
        <v>256</v>
      </c>
      <c r="B2125" s="1" t="s">
        <v>20</v>
      </c>
      <c r="C2125" s="1"/>
      <c r="D2125" s="1" t="s">
        <v>21</v>
      </c>
      <c r="E2125" s="1">
        <v>664.9</v>
      </c>
      <c r="F2125" s="1">
        <v>674.9</v>
      </c>
      <c r="G2125" s="1">
        <v>700.9</v>
      </c>
      <c r="H2125" s="1">
        <v>689.5</v>
      </c>
      <c r="I2125" s="1">
        <v>740.9</v>
      </c>
      <c r="J2125" s="1">
        <v>720.6</v>
      </c>
      <c r="K2125" s="1">
        <v>670.30000000000007</v>
      </c>
      <c r="L2125" s="1">
        <v>710.2</v>
      </c>
      <c r="M2125" s="1">
        <v>745.90000000000009</v>
      </c>
      <c r="N2125" s="1">
        <v>738.94943050095753</v>
      </c>
      <c r="O2125" s="1">
        <v>741.13555746879035</v>
      </c>
      <c r="P2125" s="1">
        <v>726.76686663590226</v>
      </c>
      <c r="Q2125" s="1">
        <v>724.90433522521437</v>
      </c>
      <c r="R2125" s="1">
        <v>728.78220589977479</v>
      </c>
      <c r="S2125" s="1">
        <v>749.19379956741159</v>
      </c>
      <c r="T2125" s="1">
        <v>749.46568854255463</v>
      </c>
      <c r="U2125" s="1">
        <v>740.32449316360191</v>
      </c>
      <c r="V2125" s="1">
        <v>745.83579165706374</v>
      </c>
      <c r="W2125" s="1">
        <v>753.42008621694049</v>
      </c>
      <c r="X2125" s="1">
        <v>769.78136631603286</v>
      </c>
      <c r="Y2125" s="1">
        <v>780.05503231763623</v>
      </c>
    </row>
    <row r="2126" spans="1:25" x14ac:dyDescent="0.25">
      <c r="A2126" s="1" t="s">
        <v>257</v>
      </c>
      <c r="B2126" s="1" t="s">
        <v>4</v>
      </c>
      <c r="C2126" s="1"/>
      <c r="D2126" s="1" t="s">
        <v>5</v>
      </c>
      <c r="E2126" s="1"/>
      <c r="F2126" s="1"/>
      <c r="G2126" s="1"/>
      <c r="H2126" s="1"/>
      <c r="I2126" s="1"/>
      <c r="J2126" s="1"/>
      <c r="K2126" s="1"/>
      <c r="L2126" s="1"/>
      <c r="M2126" s="1"/>
      <c r="N2126" s="1">
        <v>6.7</v>
      </c>
      <c r="O2126" s="1">
        <v>7.5</v>
      </c>
      <c r="P2126" s="1">
        <v>5.8</v>
      </c>
      <c r="Q2126" s="1">
        <v>5.2</v>
      </c>
      <c r="R2126" s="1">
        <v>5.3</v>
      </c>
      <c r="S2126" s="1">
        <v>4.2</v>
      </c>
      <c r="T2126" s="1">
        <v>3.6</v>
      </c>
      <c r="U2126" s="1">
        <v>4.0999999999999996</v>
      </c>
      <c r="V2126" s="1">
        <v>4.0999999999999996</v>
      </c>
      <c r="W2126" s="1">
        <v>4.5999999999999996</v>
      </c>
      <c r="X2126" s="1">
        <v>4.0999999999999996</v>
      </c>
      <c r="Y2126" s="1">
        <v>4.5999999999999996</v>
      </c>
    </row>
    <row r="2127" spans="1:25" x14ac:dyDescent="0.25">
      <c r="A2127" s="1" t="s">
        <v>257</v>
      </c>
      <c r="B2127" s="1" t="s">
        <v>6</v>
      </c>
      <c r="C2127" s="1"/>
      <c r="D2127" s="1" t="s">
        <v>7</v>
      </c>
      <c r="E2127" s="1"/>
      <c r="F2127" s="1"/>
      <c r="G2127" s="1"/>
      <c r="H2127" s="1"/>
      <c r="I2127" s="1"/>
      <c r="J2127" s="1"/>
      <c r="K2127" s="1"/>
      <c r="L2127" s="1"/>
      <c r="M2127" s="1"/>
      <c r="N2127" s="1">
        <v>29.99237247735579</v>
      </c>
      <c r="O2127" s="1">
        <v>29.743467281510753</v>
      </c>
      <c r="P2127" s="1">
        <v>27.466531234129008</v>
      </c>
      <c r="Q2127" s="1">
        <v>27.965230078563415</v>
      </c>
      <c r="R2127" s="1">
        <v>30.236495388669304</v>
      </c>
      <c r="S2127" s="1">
        <v>31.435098873861737</v>
      </c>
      <c r="T2127" s="1">
        <v>33.52036295703229</v>
      </c>
      <c r="U2127" s="1">
        <v>33.062186294711253</v>
      </c>
      <c r="V2127" s="1">
        <v>31.287242435251986</v>
      </c>
      <c r="W2127" s="1">
        <v>31.355279375513557</v>
      </c>
      <c r="X2127" s="1">
        <v>35.646030303030308</v>
      </c>
      <c r="Y2127" s="1">
        <v>34.684031824861904</v>
      </c>
    </row>
    <row r="2128" spans="1:25" x14ac:dyDescent="0.25">
      <c r="A2128" s="1" t="s">
        <v>257</v>
      </c>
      <c r="B2128" s="1" t="s">
        <v>8</v>
      </c>
      <c r="C2128" s="1"/>
      <c r="D2128" s="1" t="s">
        <v>9</v>
      </c>
      <c r="E2128" s="1"/>
      <c r="F2128" s="1"/>
      <c r="G2128" s="1"/>
      <c r="H2128" s="1"/>
      <c r="I2128" s="1"/>
      <c r="J2128" s="1"/>
      <c r="K2128" s="1"/>
      <c r="L2128" s="1"/>
      <c r="M2128" s="1"/>
      <c r="N2128" s="1">
        <v>52.008231368186877</v>
      </c>
      <c r="O2128" s="1">
        <v>46.601152832674586</v>
      </c>
      <c r="P2128" s="1">
        <v>45.177873709158618</v>
      </c>
      <c r="Q2128" s="1">
        <v>46.84237934904602</v>
      </c>
      <c r="R2128" s="1">
        <v>44.60507246376811</v>
      </c>
      <c r="S2128" s="1">
        <v>50.766188911040466</v>
      </c>
      <c r="T2128" s="1">
        <v>51.917293835068051</v>
      </c>
      <c r="U2128" s="1">
        <v>47.96203835790142</v>
      </c>
      <c r="V2128" s="1">
        <v>50.41987854881404</v>
      </c>
      <c r="W2128" s="1">
        <v>46.772576006573537</v>
      </c>
      <c r="X2128" s="1">
        <v>52.001969696969695</v>
      </c>
      <c r="Y2128" s="1">
        <v>54.15823240257437</v>
      </c>
    </row>
    <row r="2129" spans="1:25" x14ac:dyDescent="0.25">
      <c r="A2129" s="1" t="s">
        <v>257</v>
      </c>
      <c r="B2129" s="1" t="s">
        <v>10</v>
      </c>
      <c r="C2129" s="1"/>
      <c r="D2129" s="1" t="s">
        <v>11</v>
      </c>
      <c r="E2129" s="1"/>
      <c r="F2129" s="1"/>
      <c r="G2129" s="1"/>
      <c r="H2129" s="1"/>
      <c r="I2129" s="1"/>
      <c r="J2129" s="1"/>
      <c r="K2129" s="1"/>
      <c r="L2129" s="1"/>
      <c r="M2129" s="1"/>
      <c r="N2129" s="1">
        <v>8.5993961544573327</v>
      </c>
      <c r="O2129" s="1">
        <v>8.8553798858146671</v>
      </c>
      <c r="P2129" s="1">
        <v>8.4555950567123777</v>
      </c>
      <c r="Q2129" s="1">
        <v>8.6923905723905719</v>
      </c>
      <c r="R2129" s="1">
        <v>9.1584321475625821</v>
      </c>
      <c r="S2129" s="1">
        <v>8.0987122150977946</v>
      </c>
      <c r="T2129" s="1">
        <v>8.862343207899654</v>
      </c>
      <c r="U2129" s="1">
        <v>9.4757753473873283</v>
      </c>
      <c r="V2129" s="1">
        <v>9.0928790159339812</v>
      </c>
      <c r="W2129" s="1">
        <v>9.1721446179129007</v>
      </c>
      <c r="X2129" s="1">
        <v>11.252000000000001</v>
      </c>
      <c r="Y2129" s="1">
        <v>10.757735772563725</v>
      </c>
    </row>
    <row r="2130" spans="1:25" x14ac:dyDescent="0.25">
      <c r="A2130" s="1" t="s">
        <v>257</v>
      </c>
      <c r="B2130" s="1" t="s">
        <v>12</v>
      </c>
      <c r="C2130" s="1"/>
      <c r="D2130" s="1" t="s">
        <v>13</v>
      </c>
      <c r="E2130" s="1"/>
      <c r="F2130" s="1"/>
      <c r="G2130" s="1"/>
      <c r="H2130" s="1"/>
      <c r="I2130" s="1"/>
      <c r="J2130" s="1"/>
      <c r="K2130" s="1"/>
      <c r="L2130" s="1"/>
      <c r="M2130" s="1"/>
      <c r="N2130" s="1">
        <v>12.081725476810172</v>
      </c>
      <c r="O2130" s="1">
        <v>12.016777107162453</v>
      </c>
      <c r="P2130" s="1">
        <v>11.460840169847881</v>
      </c>
      <c r="Q2130" s="1">
        <v>12.254045600460941</v>
      </c>
      <c r="R2130" s="1">
        <v>11.462166652820471</v>
      </c>
      <c r="S2130" s="1">
        <v>11.20737938363443</v>
      </c>
      <c r="T2130" s="1">
        <v>10.558138524376469</v>
      </c>
      <c r="U2130" s="1">
        <v>10.611624363272236</v>
      </c>
      <c r="V2130" s="1">
        <v>11.164890935952029</v>
      </c>
      <c r="W2130" s="1">
        <v>11.554379210779594</v>
      </c>
      <c r="X2130" s="1">
        <v>11.325067109804422</v>
      </c>
      <c r="Y2130" s="1">
        <v>12.292801734923678</v>
      </c>
    </row>
    <row r="2131" spans="1:25" x14ac:dyDescent="0.25">
      <c r="A2131" s="1" t="s">
        <v>257</v>
      </c>
      <c r="B2131" s="1" t="s">
        <v>14</v>
      </c>
      <c r="C2131" s="1"/>
      <c r="D2131" s="1" t="s">
        <v>15</v>
      </c>
      <c r="E2131" s="1"/>
      <c r="F2131" s="1"/>
      <c r="G2131" s="1"/>
      <c r="H2131" s="1"/>
      <c r="I2131" s="1"/>
      <c r="J2131" s="1"/>
      <c r="K2131" s="1"/>
      <c r="L2131" s="1"/>
      <c r="M2131" s="1"/>
      <c r="N2131" s="1">
        <v>29.477194180142511</v>
      </c>
      <c r="O2131" s="1">
        <v>30.16776685096864</v>
      </c>
      <c r="P2131" s="1">
        <v>28.619882920394119</v>
      </c>
      <c r="Q2131" s="1">
        <v>30.91298872335171</v>
      </c>
      <c r="R2131" s="1">
        <v>30.084555952479857</v>
      </c>
      <c r="S2131" s="1">
        <v>29.624000000000002</v>
      </c>
      <c r="T2131" s="1">
        <v>27.932262970365869</v>
      </c>
      <c r="U2131" s="1">
        <v>28.159066567982929</v>
      </c>
      <c r="V2131" s="1">
        <v>29.81745893803771</v>
      </c>
      <c r="W2131" s="1">
        <v>29.546198267564964</v>
      </c>
      <c r="X2131" s="1">
        <v>29.697814137798794</v>
      </c>
      <c r="Y2131" s="1">
        <v>33.031812494786891</v>
      </c>
    </row>
    <row r="2132" spans="1:25" x14ac:dyDescent="0.25">
      <c r="A2132" s="1" t="s">
        <v>257</v>
      </c>
      <c r="B2132" s="1" t="s">
        <v>16</v>
      </c>
      <c r="C2132" s="1"/>
      <c r="D2132" s="1" t="s">
        <v>17</v>
      </c>
      <c r="E2132" s="1"/>
      <c r="F2132" s="1"/>
      <c r="G2132" s="1"/>
      <c r="H2132" s="1"/>
      <c r="I2132" s="1"/>
      <c r="J2132" s="1"/>
      <c r="K2132" s="1"/>
      <c r="L2132" s="1"/>
      <c r="M2132" s="1"/>
      <c r="N2132" s="1">
        <v>12.541080343047318</v>
      </c>
      <c r="O2132" s="1">
        <v>12.515456041868907</v>
      </c>
      <c r="P2132" s="1">
        <v>12.019276909758009</v>
      </c>
      <c r="Q2132" s="1">
        <v>12.632965676187339</v>
      </c>
      <c r="R2132" s="1">
        <v>12.253277394699676</v>
      </c>
      <c r="S2132" s="1">
        <v>12.068620616365569</v>
      </c>
      <c r="T2132" s="1">
        <v>11.60959850525767</v>
      </c>
      <c r="U2132" s="1">
        <v>12.029309068744828</v>
      </c>
      <c r="V2132" s="1">
        <v>12.817650126010253</v>
      </c>
      <c r="W2132" s="1">
        <v>12.799422521655435</v>
      </c>
      <c r="X2132" s="1">
        <v>12.977118752396779</v>
      </c>
      <c r="Y2132" s="1">
        <v>13.875385770289432</v>
      </c>
    </row>
    <row r="2133" spans="1:25" x14ac:dyDescent="0.25">
      <c r="A2133" s="1" t="s">
        <v>257</v>
      </c>
      <c r="B2133" s="1" t="s">
        <v>18</v>
      </c>
      <c r="C2133" s="1"/>
      <c r="D2133" s="1" t="s">
        <v>19</v>
      </c>
      <c r="E2133" s="1"/>
      <c r="F2133" s="1"/>
      <c r="G2133" s="1"/>
      <c r="H2133" s="1"/>
      <c r="I2133" s="1"/>
      <c r="J2133" s="1"/>
      <c r="K2133" s="1"/>
      <c r="L2133" s="1"/>
      <c r="M2133" s="1"/>
      <c r="N2133" s="1">
        <v>8.1098377179719776</v>
      </c>
      <c r="O2133" s="1">
        <v>8.4690916917778729</v>
      </c>
      <c r="P2133" s="1">
        <v>7.3953391785879088</v>
      </c>
      <c r="Q2133" s="1">
        <v>5.7115203477840844</v>
      </c>
      <c r="R2133" s="1">
        <v>7.5882952256841607</v>
      </c>
      <c r="S2133" s="1">
        <v>10.274080749819754</v>
      </c>
      <c r="T2133" s="1">
        <v>8.1932302447339573</v>
      </c>
      <c r="U2133" s="1">
        <v>8.0325082508250816</v>
      </c>
      <c r="V2133" s="1">
        <v>8.2586425443650597</v>
      </c>
      <c r="W2133" s="1">
        <v>9.5426191308400323</v>
      </c>
      <c r="X2133" s="1">
        <v>9.439428967749393</v>
      </c>
      <c r="Y2133" s="1">
        <v>8.9290858725761773</v>
      </c>
    </row>
    <row r="2134" spans="1:25" x14ac:dyDescent="0.25">
      <c r="A2134" s="1" t="s">
        <v>257</v>
      </c>
      <c r="B2134" s="1" t="s">
        <v>20</v>
      </c>
      <c r="C2134" s="1"/>
      <c r="D2134" s="1" t="s">
        <v>21</v>
      </c>
      <c r="E2134" s="1">
        <v>115.19999999999999</v>
      </c>
      <c r="F2134" s="1">
        <v>125</v>
      </c>
      <c r="G2134" s="1">
        <v>129.29999999999998</v>
      </c>
      <c r="H2134" s="1">
        <v>131.1</v>
      </c>
      <c r="I2134" s="1">
        <v>144.10000000000002</v>
      </c>
      <c r="J2134" s="1">
        <v>139.1</v>
      </c>
      <c r="K2134" s="1">
        <v>141.30000000000001</v>
      </c>
      <c r="L2134" s="1">
        <v>141.20000000000002</v>
      </c>
      <c r="M2134" s="1">
        <v>151.70000000000002</v>
      </c>
      <c r="N2134" s="1">
        <v>159.509837717972</v>
      </c>
      <c r="O2134" s="1">
        <v>155.86909169177787</v>
      </c>
      <c r="P2134" s="1">
        <v>146.39533917858793</v>
      </c>
      <c r="Q2134" s="1">
        <v>150.21152034778407</v>
      </c>
      <c r="R2134" s="1">
        <v>150.68829522568416</v>
      </c>
      <c r="S2134" s="1">
        <v>157.67408074981972</v>
      </c>
      <c r="T2134" s="1">
        <v>156.19323024473397</v>
      </c>
      <c r="U2134" s="1">
        <v>153.43250825082507</v>
      </c>
      <c r="V2134" s="1">
        <v>156.95864254436503</v>
      </c>
      <c r="W2134" s="1">
        <v>155.34261913084001</v>
      </c>
      <c r="X2134" s="1">
        <v>166.43942896774939</v>
      </c>
      <c r="Y2134" s="1">
        <v>172.32908587257617</v>
      </c>
    </row>
    <row r="2135" spans="1:25" x14ac:dyDescent="0.25">
      <c r="A2135" s="1" t="s">
        <v>258</v>
      </c>
      <c r="B2135" s="1" t="s">
        <v>4</v>
      </c>
      <c r="C2135" s="1"/>
      <c r="D2135" s="1" t="s">
        <v>5</v>
      </c>
      <c r="E2135" s="1"/>
      <c r="F2135" s="1"/>
      <c r="G2135" s="1"/>
      <c r="H2135" s="1"/>
      <c r="I2135" s="1"/>
      <c r="J2135" s="1"/>
      <c r="K2135" s="1"/>
      <c r="L2135" s="1"/>
      <c r="M2135" s="1"/>
      <c r="N2135" s="1">
        <v>8.8000000000000007</v>
      </c>
      <c r="O2135" s="1">
        <v>5.5</v>
      </c>
      <c r="P2135" s="1">
        <v>7.5</v>
      </c>
      <c r="Q2135" s="1">
        <v>8.4</v>
      </c>
      <c r="R2135" s="1">
        <v>7.3</v>
      </c>
      <c r="S2135" s="1">
        <v>5.7</v>
      </c>
      <c r="T2135" s="1">
        <v>5.5</v>
      </c>
      <c r="U2135" s="1">
        <v>6.4</v>
      </c>
      <c r="V2135" s="1">
        <v>4.9000000000000004</v>
      </c>
      <c r="W2135" s="1">
        <v>4.5999999999999996</v>
      </c>
      <c r="X2135" s="1">
        <v>4.2</v>
      </c>
      <c r="Y2135" s="1">
        <v>5.9</v>
      </c>
    </row>
    <row r="2136" spans="1:25" x14ac:dyDescent="0.25">
      <c r="A2136" s="1" t="s">
        <v>258</v>
      </c>
      <c r="B2136" s="1" t="s">
        <v>6</v>
      </c>
      <c r="C2136" s="1"/>
      <c r="D2136" s="1" t="s">
        <v>7</v>
      </c>
      <c r="E2136" s="1"/>
      <c r="F2136" s="1"/>
      <c r="G2136" s="1"/>
      <c r="H2136" s="1"/>
      <c r="I2136" s="1"/>
      <c r="J2136" s="1"/>
      <c r="K2136" s="1"/>
      <c r="L2136" s="1"/>
      <c r="M2136" s="1"/>
      <c r="N2136" s="1">
        <v>84.075003972668043</v>
      </c>
      <c r="O2136" s="1">
        <v>83.317907334211668</v>
      </c>
      <c r="P2136" s="1">
        <v>76.315997968511951</v>
      </c>
      <c r="Q2136" s="1">
        <v>75.074040404040417</v>
      </c>
      <c r="R2136" s="1">
        <v>83.059288537549421</v>
      </c>
      <c r="S2136" s="1">
        <v>87.928094186109163</v>
      </c>
      <c r="T2136" s="1">
        <v>87.926490525753948</v>
      </c>
      <c r="U2136" s="1">
        <v>84.181412796534048</v>
      </c>
      <c r="V2136" s="1">
        <v>91.658400373695954</v>
      </c>
      <c r="W2136" s="1">
        <v>86.791413311421522</v>
      </c>
      <c r="X2136" s="1">
        <v>86.420186868686869</v>
      </c>
      <c r="Y2136" s="1">
        <v>85.257183398368213</v>
      </c>
    </row>
    <row r="2137" spans="1:25" x14ac:dyDescent="0.25">
      <c r="A2137" s="1" t="s">
        <v>258</v>
      </c>
      <c r="B2137" s="1" t="s">
        <v>8</v>
      </c>
      <c r="C2137" s="1"/>
      <c r="D2137" s="1" t="s">
        <v>9</v>
      </c>
      <c r="E2137" s="1"/>
      <c r="F2137" s="1"/>
      <c r="G2137" s="1"/>
      <c r="H2137" s="1"/>
      <c r="I2137" s="1"/>
      <c r="J2137" s="1"/>
      <c r="K2137" s="1"/>
      <c r="L2137" s="1"/>
      <c r="M2137" s="1"/>
      <c r="N2137" s="1">
        <v>167.91905821282907</v>
      </c>
      <c r="O2137" s="1">
        <v>160.87625164690382</v>
      </c>
      <c r="P2137" s="1">
        <v>157.69005699452623</v>
      </c>
      <c r="Q2137" s="1">
        <v>154.09080808080807</v>
      </c>
      <c r="R2137" s="1">
        <v>160.68260869565216</v>
      </c>
      <c r="S2137" s="1">
        <v>166.01874562207016</v>
      </c>
      <c r="T2137" s="1">
        <v>172.72690152121697</v>
      </c>
      <c r="U2137" s="1">
        <v>183.29180535742591</v>
      </c>
      <c r="V2137" s="1">
        <v>183.00330617117351</v>
      </c>
      <c r="W2137" s="1">
        <v>181.8200903861956</v>
      </c>
      <c r="X2137" s="1">
        <v>186.7004797979798</v>
      </c>
      <c r="Y2137" s="1">
        <v>184.69911316069528</v>
      </c>
    </row>
    <row r="2138" spans="1:25" x14ac:dyDescent="0.25">
      <c r="A2138" s="1" t="s">
        <v>258</v>
      </c>
      <c r="B2138" s="1" t="s">
        <v>10</v>
      </c>
      <c r="C2138" s="1"/>
      <c r="D2138" s="1" t="s">
        <v>11</v>
      </c>
      <c r="E2138" s="1"/>
      <c r="F2138" s="1"/>
      <c r="G2138" s="1"/>
      <c r="H2138" s="1"/>
      <c r="I2138" s="1"/>
      <c r="J2138" s="1"/>
      <c r="K2138" s="1"/>
      <c r="L2138" s="1"/>
      <c r="M2138" s="1"/>
      <c r="N2138" s="1">
        <v>24.105937814502884</v>
      </c>
      <c r="O2138" s="1">
        <v>24.805841018884493</v>
      </c>
      <c r="P2138" s="1">
        <v>23.493945036961801</v>
      </c>
      <c r="Q2138" s="1">
        <v>23.335151515151512</v>
      </c>
      <c r="R2138" s="1">
        <v>25.158102766798422</v>
      </c>
      <c r="S2138" s="1">
        <v>22.653160191820678</v>
      </c>
      <c r="T2138" s="1">
        <v>23.246607953029095</v>
      </c>
      <c r="U2138" s="1">
        <v>24.126781846040046</v>
      </c>
      <c r="V2138" s="1">
        <v>26.638293455130533</v>
      </c>
      <c r="W2138" s="1">
        <v>25.388496302382908</v>
      </c>
      <c r="X2138" s="1">
        <v>27.27933333333333</v>
      </c>
      <c r="Y2138" s="1">
        <v>26.443703440936503</v>
      </c>
    </row>
    <row r="2139" spans="1:25" x14ac:dyDescent="0.25">
      <c r="A2139" s="1" t="s">
        <v>258</v>
      </c>
      <c r="B2139" s="1" t="s">
        <v>12</v>
      </c>
      <c r="C2139" s="1"/>
      <c r="D2139" s="1" t="s">
        <v>13</v>
      </c>
      <c r="E2139" s="1"/>
      <c r="F2139" s="1"/>
      <c r="G2139" s="1"/>
      <c r="H2139" s="1"/>
      <c r="I2139" s="1"/>
      <c r="J2139" s="1"/>
      <c r="K2139" s="1"/>
      <c r="L2139" s="1"/>
      <c r="M2139" s="1"/>
      <c r="N2139" s="1">
        <v>43.39148355164911</v>
      </c>
      <c r="O2139" s="1">
        <v>42.750728063141004</v>
      </c>
      <c r="P2139" s="1">
        <v>42.895658985035254</v>
      </c>
      <c r="Q2139" s="1">
        <v>43.064844843196965</v>
      </c>
      <c r="R2139" s="1">
        <v>41.118924981307643</v>
      </c>
      <c r="S2139" s="1">
        <v>41.291460148777894</v>
      </c>
      <c r="T2139" s="1">
        <v>40.040844703224131</v>
      </c>
      <c r="U2139" s="1">
        <v>39.020697461796338</v>
      </c>
      <c r="V2139" s="1">
        <v>38.454540714347786</v>
      </c>
      <c r="W2139" s="1">
        <v>39.572141044710818</v>
      </c>
      <c r="X2139" s="1">
        <v>41.231633218287953</v>
      </c>
      <c r="Y2139" s="1">
        <v>42.630273584118768</v>
      </c>
    </row>
    <row r="2140" spans="1:25" x14ac:dyDescent="0.25">
      <c r="A2140" s="1" t="s">
        <v>258</v>
      </c>
      <c r="B2140" s="1" t="s">
        <v>14</v>
      </c>
      <c r="C2140" s="1"/>
      <c r="D2140" s="1" t="s">
        <v>15</v>
      </c>
      <c r="E2140" s="1"/>
      <c r="F2140" s="1"/>
      <c r="G2140" s="1"/>
      <c r="H2140" s="1"/>
      <c r="I2140" s="1"/>
      <c r="J2140" s="1"/>
      <c r="K2140" s="1"/>
      <c r="L2140" s="1"/>
      <c r="M2140" s="1"/>
      <c r="N2140" s="1">
        <v>105.86726116823827</v>
      </c>
      <c r="O2140" s="1">
        <v>107.32445025957033</v>
      </c>
      <c r="P2140" s="1">
        <v>107.11856371356723</v>
      </c>
      <c r="Q2140" s="1">
        <v>108.63865750267509</v>
      </c>
      <c r="R2140" s="1">
        <v>107.92415053584782</v>
      </c>
      <c r="S2140" s="1">
        <v>109.14400000000002</v>
      </c>
      <c r="T2140" s="1">
        <v>105.93073781176678</v>
      </c>
      <c r="U2140" s="1">
        <v>103.54554399407897</v>
      </c>
      <c r="V2140" s="1">
        <v>102.69842269922655</v>
      </c>
      <c r="W2140" s="1">
        <v>101.19161781433195</v>
      </c>
      <c r="X2140" s="1">
        <v>108.12204184243042</v>
      </c>
      <c r="Y2140" s="1">
        <v>114.55120110100927</v>
      </c>
    </row>
    <row r="2141" spans="1:25" x14ac:dyDescent="0.25">
      <c r="A2141" s="1" t="s">
        <v>258</v>
      </c>
      <c r="B2141" s="1" t="s">
        <v>16</v>
      </c>
      <c r="C2141" s="1"/>
      <c r="D2141" s="1" t="s">
        <v>17</v>
      </c>
      <c r="E2141" s="1"/>
      <c r="F2141" s="1"/>
      <c r="G2141" s="1"/>
      <c r="H2141" s="1"/>
      <c r="I2141" s="1"/>
      <c r="J2141" s="1"/>
      <c r="K2141" s="1"/>
      <c r="L2141" s="1"/>
      <c r="M2141" s="1"/>
      <c r="N2141" s="1">
        <v>45.041255280112644</v>
      </c>
      <c r="O2141" s="1">
        <v>44.524821677288649</v>
      </c>
      <c r="P2141" s="1">
        <v>44.98577730139754</v>
      </c>
      <c r="Q2141" s="1">
        <v>44.396497654127913</v>
      </c>
      <c r="R2141" s="1">
        <v>43.956924482844563</v>
      </c>
      <c r="S2141" s="1">
        <v>44.464539851222106</v>
      </c>
      <c r="T2141" s="1">
        <v>44.028417485009129</v>
      </c>
      <c r="U2141" s="1">
        <v>44.233758544124683</v>
      </c>
      <c r="V2141" s="1">
        <v>44.147036586425656</v>
      </c>
      <c r="W2141" s="1">
        <v>43.836241140957206</v>
      </c>
      <c r="X2141" s="1">
        <v>47.246324939281607</v>
      </c>
      <c r="Y2141" s="1">
        <v>48.118525314871967</v>
      </c>
    </row>
    <row r="2142" spans="1:25" x14ac:dyDescent="0.25">
      <c r="A2142" s="1" t="s">
        <v>258</v>
      </c>
      <c r="B2142" s="1" t="s">
        <v>18</v>
      </c>
      <c r="C2142" s="1"/>
      <c r="D2142" s="1" t="s">
        <v>19</v>
      </c>
      <c r="E2142" s="1"/>
      <c r="F2142" s="1"/>
      <c r="G2142" s="1"/>
      <c r="H2142" s="1"/>
      <c r="I2142" s="1"/>
      <c r="J2142" s="1"/>
      <c r="K2142" s="1"/>
      <c r="L2142" s="1"/>
      <c r="M2142" s="1"/>
      <c r="N2142" s="1">
        <v>33.392914020764039</v>
      </c>
      <c r="O2142" s="1">
        <v>32.366939302625916</v>
      </c>
      <c r="P2142" s="1">
        <v>32.957452699584678</v>
      </c>
      <c r="Q2142" s="1">
        <v>30.987610192005796</v>
      </c>
      <c r="R2142" s="1">
        <v>31.631583935552658</v>
      </c>
      <c r="S2142" s="1">
        <v>35.855912040374911</v>
      </c>
      <c r="T2142" s="1">
        <v>33.259783270424933</v>
      </c>
      <c r="U2142" s="1">
        <v>32.193446487505895</v>
      </c>
      <c r="V2142" s="1">
        <v>35.061039410002309</v>
      </c>
      <c r="W2142" s="1">
        <v>37.091273447512521</v>
      </c>
      <c r="X2142" s="1">
        <v>34.225788926135706</v>
      </c>
      <c r="Y2142" s="1">
        <v>35.155505540166203</v>
      </c>
    </row>
    <row r="2143" spans="1:25" x14ac:dyDescent="0.25">
      <c r="A2143" s="1" t="s">
        <v>258</v>
      </c>
      <c r="B2143" s="1" t="s">
        <v>20</v>
      </c>
      <c r="C2143" s="1"/>
      <c r="D2143" s="1" t="s">
        <v>21</v>
      </c>
      <c r="E2143" s="1">
        <v>442.20000000000005</v>
      </c>
      <c r="F2143" s="1">
        <v>462.40000000000003</v>
      </c>
      <c r="G2143" s="1">
        <v>472.8</v>
      </c>
      <c r="H2143" s="1">
        <v>449.1</v>
      </c>
      <c r="I2143" s="1">
        <v>497.5</v>
      </c>
      <c r="J2143" s="1">
        <v>483.6</v>
      </c>
      <c r="K2143" s="1">
        <v>462.6</v>
      </c>
      <c r="L2143" s="1">
        <v>477.7</v>
      </c>
      <c r="M2143" s="1">
        <v>503.79999999999995</v>
      </c>
      <c r="N2143" s="1">
        <v>512.59291402076406</v>
      </c>
      <c r="O2143" s="1">
        <v>501.46693930262586</v>
      </c>
      <c r="P2143" s="1">
        <v>492.95745269958468</v>
      </c>
      <c r="Q2143" s="1">
        <v>487.98761019200572</v>
      </c>
      <c r="R2143" s="1">
        <v>500.83158393555271</v>
      </c>
      <c r="S2143" s="1">
        <v>513.05591204037501</v>
      </c>
      <c r="T2143" s="1">
        <v>512.65978327042501</v>
      </c>
      <c r="U2143" s="1">
        <v>516.99344648750582</v>
      </c>
      <c r="V2143" s="1">
        <v>526.56103941000231</v>
      </c>
      <c r="W2143" s="1">
        <v>520.29127344751248</v>
      </c>
      <c r="X2143" s="1">
        <v>535.42578892613562</v>
      </c>
      <c r="Y2143" s="1">
        <v>542.75550554016615</v>
      </c>
    </row>
    <row r="2144" spans="1:25" x14ac:dyDescent="0.25">
      <c r="A2144" s="1" t="s">
        <v>259</v>
      </c>
      <c r="B2144" s="1" t="s">
        <v>4</v>
      </c>
      <c r="C2144" s="1"/>
      <c r="D2144" s="1" t="s">
        <v>5</v>
      </c>
      <c r="E2144" s="1"/>
      <c r="F2144" s="1"/>
      <c r="G2144" s="1"/>
      <c r="H2144" s="1"/>
      <c r="I2144" s="1"/>
      <c r="J2144" s="1"/>
      <c r="K2144" s="1"/>
      <c r="L2144" s="1"/>
      <c r="M2144" s="1"/>
      <c r="N2144" s="1">
        <v>25.4</v>
      </c>
      <c r="O2144" s="1">
        <v>19.100000000000001</v>
      </c>
      <c r="P2144" s="1">
        <v>21.7</v>
      </c>
      <c r="Q2144" s="1">
        <v>21.8</v>
      </c>
      <c r="R2144" s="1">
        <v>19.399999999999999</v>
      </c>
      <c r="S2144" s="1">
        <v>15</v>
      </c>
      <c r="T2144" s="1">
        <v>18.7</v>
      </c>
      <c r="U2144" s="1">
        <v>15.1</v>
      </c>
      <c r="V2144" s="1">
        <v>17.8</v>
      </c>
      <c r="W2144" s="1">
        <v>21.3</v>
      </c>
      <c r="X2144" s="1">
        <v>15.8</v>
      </c>
      <c r="Y2144" s="1">
        <v>14.6</v>
      </c>
    </row>
    <row r="2145" spans="1:25" x14ac:dyDescent="0.25">
      <c r="A2145" s="1" t="s">
        <v>259</v>
      </c>
      <c r="B2145" s="1" t="s">
        <v>6</v>
      </c>
      <c r="C2145" s="1"/>
      <c r="D2145" s="1" t="s">
        <v>7</v>
      </c>
      <c r="E2145" s="1"/>
      <c r="F2145" s="1"/>
      <c r="G2145" s="1"/>
      <c r="H2145" s="1"/>
      <c r="I2145" s="1"/>
      <c r="J2145" s="1"/>
      <c r="K2145" s="1"/>
      <c r="L2145" s="1"/>
      <c r="M2145" s="1"/>
      <c r="N2145" s="1">
        <v>194.76974416017796</v>
      </c>
      <c r="O2145" s="1">
        <v>191.13043478260869</v>
      </c>
      <c r="P2145" s="1">
        <v>183.35114271203659</v>
      </c>
      <c r="Q2145" s="1">
        <v>184.59452300785637</v>
      </c>
      <c r="R2145" s="1">
        <v>189.7370443566096</v>
      </c>
      <c r="S2145" s="1">
        <v>207.22687105986313</v>
      </c>
      <c r="T2145" s="1">
        <v>211.50059781158262</v>
      </c>
      <c r="U2145" s="1">
        <v>216.87522586780787</v>
      </c>
      <c r="V2145" s="1">
        <v>205.72778325634505</v>
      </c>
      <c r="W2145" s="1">
        <v>207.0075544371405</v>
      </c>
      <c r="X2145" s="1">
        <v>205.11779292929293</v>
      </c>
      <c r="Y2145" s="1">
        <v>199.26316322910859</v>
      </c>
    </row>
    <row r="2146" spans="1:25" x14ac:dyDescent="0.25">
      <c r="A2146" s="1" t="s">
        <v>259</v>
      </c>
      <c r="B2146" s="1" t="s">
        <v>8</v>
      </c>
      <c r="C2146" s="1"/>
      <c r="D2146" s="1" t="s">
        <v>9</v>
      </c>
      <c r="E2146" s="1"/>
      <c r="F2146" s="1"/>
      <c r="G2146" s="1"/>
      <c r="H2146" s="1"/>
      <c r="I2146" s="1"/>
      <c r="J2146" s="1"/>
      <c r="K2146" s="1"/>
      <c r="L2146" s="1"/>
      <c r="M2146" s="1"/>
      <c r="N2146" s="1">
        <v>383.08598442714128</v>
      </c>
      <c r="O2146" s="1">
        <v>355.86521739130438</v>
      </c>
      <c r="P2146" s="1">
        <v>339.90405169008517</v>
      </c>
      <c r="Q2146" s="1">
        <v>338.52823793490461</v>
      </c>
      <c r="R2146" s="1">
        <v>344.79287439613523</v>
      </c>
      <c r="S2146" s="1">
        <v>379.58469206314999</v>
      </c>
      <c r="T2146" s="1">
        <v>386.98142514011204</v>
      </c>
      <c r="U2146" s="1">
        <v>380.16733238231109</v>
      </c>
      <c r="V2146" s="1">
        <v>391.88242071936475</v>
      </c>
      <c r="W2146" s="1">
        <v>391.73794679539856</v>
      </c>
      <c r="X2146" s="1">
        <v>408.33487373737364</v>
      </c>
      <c r="Y2146" s="1">
        <v>431.43259007753511</v>
      </c>
    </row>
    <row r="2147" spans="1:25" x14ac:dyDescent="0.25">
      <c r="A2147" s="1" t="s">
        <v>259</v>
      </c>
      <c r="B2147" s="1" t="s">
        <v>10</v>
      </c>
      <c r="C2147" s="1"/>
      <c r="D2147" s="1" t="s">
        <v>11</v>
      </c>
      <c r="E2147" s="1"/>
      <c r="F2147" s="1"/>
      <c r="G2147" s="1"/>
      <c r="H2147" s="1"/>
      <c r="I2147" s="1"/>
      <c r="J2147" s="1"/>
      <c r="K2147" s="1"/>
      <c r="L2147" s="1"/>
      <c r="M2147" s="1"/>
      <c r="N2147" s="1">
        <v>55.844271412680747</v>
      </c>
      <c r="O2147" s="1">
        <v>56.904347826086955</v>
      </c>
      <c r="P2147" s="1">
        <v>56.444805597878229</v>
      </c>
      <c r="Q2147" s="1">
        <v>57.377239057239059</v>
      </c>
      <c r="R2147" s="1">
        <v>57.470081247255159</v>
      </c>
      <c r="S2147" s="1">
        <v>53.388436876986901</v>
      </c>
      <c r="T2147" s="1">
        <v>55.917977048305318</v>
      </c>
      <c r="U2147" s="1">
        <v>62.157441749881116</v>
      </c>
      <c r="V2147" s="1">
        <v>59.78979602429024</v>
      </c>
      <c r="W2147" s="1">
        <v>60.55449876746097</v>
      </c>
      <c r="X2147" s="1">
        <v>64.74733333333333</v>
      </c>
      <c r="Y2147" s="1">
        <v>61.804246693356305</v>
      </c>
    </row>
    <row r="2148" spans="1:25" x14ac:dyDescent="0.25">
      <c r="A2148" s="1" t="s">
        <v>259</v>
      </c>
      <c r="B2148" s="1" t="s">
        <v>12</v>
      </c>
      <c r="C2148" s="1"/>
      <c r="D2148" s="1" t="s">
        <v>13</v>
      </c>
      <c r="E2148" s="1"/>
      <c r="F2148" s="1"/>
      <c r="G2148" s="1"/>
      <c r="H2148" s="1"/>
      <c r="I2148" s="1"/>
      <c r="J2148" s="1"/>
      <c r="K2148" s="1"/>
      <c r="L2148" s="1"/>
      <c r="M2148" s="1"/>
      <c r="N2148" s="1">
        <v>81.177582455092377</v>
      </c>
      <c r="O2148" s="1">
        <v>80.756257122356814</v>
      </c>
      <c r="P2148" s="1">
        <v>84.361462670569338</v>
      </c>
      <c r="Q2148" s="1">
        <v>81.649716026010367</v>
      </c>
      <c r="R2148" s="1">
        <v>79.723843150286626</v>
      </c>
      <c r="S2148" s="1">
        <v>77.773704569606792</v>
      </c>
      <c r="T2148" s="1">
        <v>75.550751716346582</v>
      </c>
      <c r="U2148" s="1">
        <v>75.57649005180896</v>
      </c>
      <c r="V2148" s="1">
        <v>76.514782306422177</v>
      </c>
      <c r="W2148" s="1">
        <v>80.023186630501357</v>
      </c>
      <c r="X2148" s="1">
        <v>79.799778431121908</v>
      </c>
      <c r="Y2148" s="1">
        <v>78.055138043206256</v>
      </c>
    </row>
    <row r="2149" spans="1:25" x14ac:dyDescent="0.25">
      <c r="A2149" s="1" t="s">
        <v>259</v>
      </c>
      <c r="B2149" s="1" t="s">
        <v>14</v>
      </c>
      <c r="C2149" s="1"/>
      <c r="D2149" s="1" t="s">
        <v>15</v>
      </c>
      <c r="E2149" s="1"/>
      <c r="F2149" s="1"/>
      <c r="G2149" s="1"/>
      <c r="H2149" s="1"/>
      <c r="I2149" s="1"/>
      <c r="J2149" s="1"/>
      <c r="K2149" s="1"/>
      <c r="L2149" s="1"/>
      <c r="M2149" s="1"/>
      <c r="N2149" s="1">
        <v>198.05841191278748</v>
      </c>
      <c r="O2149" s="1">
        <v>202.73621744819144</v>
      </c>
      <c r="P2149" s="1">
        <v>210.66650863668224</v>
      </c>
      <c r="Q2149" s="1">
        <v>205.97579224627538</v>
      </c>
      <c r="R2149" s="1">
        <v>209.2498296917837</v>
      </c>
      <c r="S2149" s="1">
        <v>205.57600000000002</v>
      </c>
      <c r="T2149" s="1">
        <v>199.87457634483363</v>
      </c>
      <c r="U2149" s="1">
        <v>200.55020244677607</v>
      </c>
      <c r="V2149" s="1">
        <v>204.34381246197964</v>
      </c>
      <c r="W2149" s="1">
        <v>204.63072009799632</v>
      </c>
      <c r="X2149" s="1">
        <v>209.25959776726745</v>
      </c>
      <c r="Y2149" s="1">
        <v>209.74084994578362</v>
      </c>
    </row>
    <row r="2150" spans="1:25" x14ac:dyDescent="0.25">
      <c r="A2150" s="1" t="s">
        <v>259</v>
      </c>
      <c r="B2150" s="1" t="s">
        <v>16</v>
      </c>
      <c r="C2150" s="1"/>
      <c r="D2150" s="1" t="s">
        <v>17</v>
      </c>
      <c r="E2150" s="1"/>
      <c r="F2150" s="1"/>
      <c r="G2150" s="1"/>
      <c r="H2150" s="1"/>
      <c r="I2150" s="1"/>
      <c r="J2150" s="1"/>
      <c r="K2150" s="1"/>
      <c r="L2150" s="1"/>
      <c r="M2150" s="1"/>
      <c r="N2150" s="1">
        <v>84.264005632120146</v>
      </c>
      <c r="O2150" s="1">
        <v>84.107525429451741</v>
      </c>
      <c r="P2150" s="1">
        <v>88.472028692748495</v>
      </c>
      <c r="Q2150" s="1">
        <v>84.174491727714212</v>
      </c>
      <c r="R2150" s="1">
        <v>85.226327157929717</v>
      </c>
      <c r="S2150" s="1">
        <v>83.750295430393209</v>
      </c>
      <c r="T2150" s="1">
        <v>83.074671938819861</v>
      </c>
      <c r="U2150" s="1">
        <v>85.673307501414939</v>
      </c>
      <c r="V2150" s="1">
        <v>87.841405231598145</v>
      </c>
      <c r="W2150" s="1">
        <v>88.646093271502309</v>
      </c>
      <c r="X2150" s="1">
        <v>91.440623801610627</v>
      </c>
      <c r="Y2150" s="1">
        <v>88.104012011010084</v>
      </c>
    </row>
    <row r="2151" spans="1:25" x14ac:dyDescent="0.25">
      <c r="A2151" s="1" t="s">
        <v>259</v>
      </c>
      <c r="B2151" s="1" t="s">
        <v>18</v>
      </c>
      <c r="C2151" s="1"/>
      <c r="D2151" s="1" t="s">
        <v>19</v>
      </c>
      <c r="E2151" s="1"/>
      <c r="F2151" s="1"/>
      <c r="G2151" s="1"/>
      <c r="H2151" s="1"/>
      <c r="I2151" s="1"/>
      <c r="J2151" s="1"/>
      <c r="K2151" s="1"/>
      <c r="L2151" s="1"/>
      <c r="M2151" s="1"/>
      <c r="N2151" s="1">
        <v>76.144451164197164</v>
      </c>
      <c r="O2151" s="1">
        <v>78.612569952647448</v>
      </c>
      <c r="P2151" s="1">
        <v>72.223673281033697</v>
      </c>
      <c r="Q2151" s="1">
        <v>74.898623354667308</v>
      </c>
      <c r="R2151" s="1">
        <v>78.234640445444853</v>
      </c>
      <c r="S2151" s="1">
        <v>79.160778658976213</v>
      </c>
      <c r="T2151" s="1">
        <v>79.473042737124075</v>
      </c>
      <c r="U2151" s="1">
        <v>84.374233851956618</v>
      </c>
      <c r="V2151" s="1">
        <v>90.458999769532156</v>
      </c>
      <c r="W2151" s="1">
        <v>85.225166025865079</v>
      </c>
      <c r="X2151" s="1">
        <v>84.583412322274881</v>
      </c>
      <c r="Y2151" s="1">
        <v>82.05750230840259</v>
      </c>
    </row>
    <row r="2152" spans="1:25" x14ac:dyDescent="0.25">
      <c r="A2152" s="1" t="s">
        <v>259</v>
      </c>
      <c r="B2152" s="1" t="s">
        <v>20</v>
      </c>
      <c r="C2152" s="1"/>
      <c r="D2152" s="1" t="s">
        <v>21</v>
      </c>
      <c r="E2152" s="1">
        <v>983.80000000000007</v>
      </c>
      <c r="F2152" s="1">
        <v>984.3</v>
      </c>
      <c r="G2152" s="1">
        <v>1054</v>
      </c>
      <c r="H2152" s="1">
        <v>1036.3</v>
      </c>
      <c r="I2152" s="1">
        <v>1081.3000000000002</v>
      </c>
      <c r="J2152" s="1">
        <v>1059.0999999999999</v>
      </c>
      <c r="K2152" s="1">
        <v>1016.1</v>
      </c>
      <c r="L2152" s="1">
        <v>1019.2</v>
      </c>
      <c r="M2152" s="1">
        <v>1077.0999999999999</v>
      </c>
      <c r="N2152" s="1">
        <v>1098.7444511641972</v>
      </c>
      <c r="O2152" s="1">
        <v>1069.2125699526473</v>
      </c>
      <c r="P2152" s="1">
        <v>1057.1236732810337</v>
      </c>
      <c r="Q2152" s="1">
        <v>1048.9986233546674</v>
      </c>
      <c r="R2152" s="1">
        <v>1063.8346404454448</v>
      </c>
      <c r="S2152" s="1">
        <v>1101.4607786589763</v>
      </c>
      <c r="T2152" s="1">
        <v>1111.0730427371241</v>
      </c>
      <c r="U2152" s="1">
        <v>1120.4742338519568</v>
      </c>
      <c r="V2152" s="1">
        <v>1134.3589997695319</v>
      </c>
      <c r="W2152" s="1">
        <v>1139.1251660258652</v>
      </c>
      <c r="X2152" s="1">
        <v>1159.0834123222749</v>
      </c>
      <c r="Y2152" s="1">
        <v>1165.0575023084025</v>
      </c>
    </row>
    <row r="2153" spans="1:25" x14ac:dyDescent="0.25">
      <c r="A2153" s="1" t="s">
        <v>260</v>
      </c>
      <c r="B2153" s="1" t="s">
        <v>4</v>
      </c>
      <c r="C2153" s="1"/>
      <c r="D2153" s="1" t="s">
        <v>5</v>
      </c>
      <c r="E2153" s="1"/>
      <c r="F2153" s="1"/>
      <c r="G2153" s="1"/>
      <c r="H2153" s="1"/>
      <c r="I2153" s="1"/>
      <c r="J2153" s="1"/>
      <c r="K2153" s="1"/>
      <c r="L2153" s="1"/>
      <c r="M2153" s="1"/>
      <c r="N2153" s="1">
        <v>43.4</v>
      </c>
      <c r="O2153" s="1">
        <v>47.8</v>
      </c>
      <c r="P2153" s="1">
        <v>42.4</v>
      </c>
      <c r="Q2153" s="1">
        <v>41.1</v>
      </c>
      <c r="R2153" s="1">
        <v>36.299999999999997</v>
      </c>
      <c r="S2153" s="1">
        <v>32.1</v>
      </c>
      <c r="T2153" s="1">
        <v>33</v>
      </c>
      <c r="U2153" s="1">
        <v>31</v>
      </c>
      <c r="V2153" s="1">
        <v>33.1</v>
      </c>
      <c r="W2153" s="1">
        <v>30.1</v>
      </c>
      <c r="X2153" s="1">
        <v>31.4</v>
      </c>
      <c r="Y2153" s="1">
        <v>27.8</v>
      </c>
    </row>
    <row r="2154" spans="1:25" x14ac:dyDescent="0.25">
      <c r="A2154" s="1" t="s">
        <v>260</v>
      </c>
      <c r="B2154" s="1" t="s">
        <v>6</v>
      </c>
      <c r="C2154" s="1"/>
      <c r="D2154" s="1" t="s">
        <v>7</v>
      </c>
      <c r="E2154" s="1"/>
      <c r="F2154" s="1"/>
      <c r="G2154" s="1"/>
      <c r="H2154" s="1"/>
      <c r="I2154" s="1"/>
      <c r="J2154" s="1"/>
      <c r="K2154" s="1"/>
      <c r="L2154" s="1"/>
      <c r="M2154" s="1"/>
      <c r="N2154" s="1">
        <v>241.38439535992373</v>
      </c>
      <c r="O2154" s="1">
        <v>227.45004391743521</v>
      </c>
      <c r="P2154" s="1">
        <v>227.32168613509398</v>
      </c>
      <c r="Q2154" s="1">
        <v>225.70221099887772</v>
      </c>
      <c r="R2154" s="1">
        <v>225.86297760210806</v>
      </c>
      <c r="S2154" s="1">
        <v>248.19556549383051</v>
      </c>
      <c r="T2154" s="1">
        <v>247.27713904456903</v>
      </c>
      <c r="U2154" s="1">
        <v>239.82801289163626</v>
      </c>
      <c r="V2154" s="1">
        <v>251.68288783931075</v>
      </c>
      <c r="W2154" s="1">
        <v>257.86581758422346</v>
      </c>
      <c r="X2154" s="1">
        <v>255.4019696969697</v>
      </c>
      <c r="Y2154" s="1">
        <v>261.39765874423551</v>
      </c>
    </row>
    <row r="2155" spans="1:25" x14ac:dyDescent="0.25">
      <c r="A2155" s="1" t="s">
        <v>260</v>
      </c>
      <c r="B2155" s="1" t="s">
        <v>8</v>
      </c>
      <c r="C2155" s="1"/>
      <c r="D2155" s="1" t="s">
        <v>9</v>
      </c>
      <c r="E2155" s="1"/>
      <c r="F2155" s="1"/>
      <c r="G2155" s="1"/>
      <c r="H2155" s="1"/>
      <c r="I2155" s="1"/>
      <c r="J2155" s="1"/>
      <c r="K2155" s="1"/>
      <c r="L2155" s="1"/>
      <c r="M2155" s="1"/>
      <c r="N2155" s="1">
        <v>426.90600667408239</v>
      </c>
      <c r="O2155" s="1">
        <v>399.83234519104087</v>
      </c>
      <c r="P2155" s="1">
        <v>379.29713898764169</v>
      </c>
      <c r="Q2155" s="1">
        <v>369.74310886644218</v>
      </c>
      <c r="R2155" s="1">
        <v>381.8246376811594</v>
      </c>
      <c r="S2155" s="1">
        <v>415.76111859475191</v>
      </c>
      <c r="T2155" s="1">
        <v>413.14603682946353</v>
      </c>
      <c r="U2155" s="1">
        <v>430.33617055000798</v>
      </c>
      <c r="V2155" s="1">
        <v>432.87157834639538</v>
      </c>
      <c r="W2155" s="1">
        <v>439.00246507806088</v>
      </c>
      <c r="X2155" s="1">
        <v>462.27803030303028</v>
      </c>
      <c r="Y2155" s="1">
        <v>452.92621496984754</v>
      </c>
    </row>
    <row r="2156" spans="1:25" x14ac:dyDescent="0.25">
      <c r="A2156" s="1" t="s">
        <v>260</v>
      </c>
      <c r="B2156" s="1" t="s">
        <v>10</v>
      </c>
      <c r="C2156" s="1"/>
      <c r="D2156" s="1" t="s">
        <v>11</v>
      </c>
      <c r="E2156" s="1"/>
      <c r="F2156" s="1"/>
      <c r="G2156" s="1"/>
      <c r="H2156" s="1"/>
      <c r="I2156" s="1"/>
      <c r="J2156" s="1"/>
      <c r="K2156" s="1"/>
      <c r="L2156" s="1"/>
      <c r="M2156" s="1"/>
      <c r="N2156" s="1">
        <v>69.209597965993964</v>
      </c>
      <c r="O2156" s="1">
        <v>67.717610891523933</v>
      </c>
      <c r="P2156" s="1">
        <v>69.981174877264266</v>
      </c>
      <c r="Q2156" s="1">
        <v>70.154680134680135</v>
      </c>
      <c r="R2156" s="1">
        <v>68.412384716732547</v>
      </c>
      <c r="S2156" s="1">
        <v>63.943315911417642</v>
      </c>
      <c r="T2156" s="1">
        <v>65.376824125967445</v>
      </c>
      <c r="U2156" s="1">
        <v>68.735816558355779</v>
      </c>
      <c r="V2156" s="1">
        <v>73.14553381429387</v>
      </c>
      <c r="W2156" s="1">
        <v>75.431717337715682</v>
      </c>
      <c r="X2156" s="1">
        <v>80.62</v>
      </c>
      <c r="Y2156" s="1">
        <v>81.076126285916985</v>
      </c>
    </row>
    <row r="2157" spans="1:25" x14ac:dyDescent="0.25">
      <c r="A2157" s="1" t="s">
        <v>260</v>
      </c>
      <c r="B2157" s="1" t="s">
        <v>12</v>
      </c>
      <c r="C2157" s="1"/>
      <c r="D2157" s="1" t="s">
        <v>13</v>
      </c>
      <c r="E2157" s="1"/>
      <c r="F2157" s="1"/>
      <c r="G2157" s="1"/>
      <c r="H2157" s="1"/>
      <c r="I2157" s="1"/>
      <c r="J2157" s="1"/>
      <c r="K2157" s="1"/>
      <c r="L2157" s="1"/>
      <c r="M2157" s="1"/>
      <c r="N2157" s="1">
        <v>114.63123266629688</v>
      </c>
      <c r="O2157" s="1">
        <v>113.77493352466972</v>
      </c>
      <c r="P2157" s="1">
        <v>114.54240837696338</v>
      </c>
      <c r="Q2157" s="1">
        <v>118.12636430981972</v>
      </c>
      <c r="R2157" s="1">
        <v>113.04508598487998</v>
      </c>
      <c r="S2157" s="1">
        <v>106.9044165781084</v>
      </c>
      <c r="T2157" s="1">
        <v>103.62149126618581</v>
      </c>
      <c r="U2157" s="1">
        <v>104.84201314815621</v>
      </c>
      <c r="V2157" s="1">
        <v>104.1364734509429</v>
      </c>
      <c r="W2157" s="1">
        <v>105.31848805669786</v>
      </c>
      <c r="X2157" s="1">
        <v>105.82646043717244</v>
      </c>
      <c r="Y2157" s="1">
        <v>107.41666110601382</v>
      </c>
    </row>
    <row r="2158" spans="1:25" x14ac:dyDescent="0.25">
      <c r="A2158" s="1" t="s">
        <v>260</v>
      </c>
      <c r="B2158" s="1" t="s">
        <v>14</v>
      </c>
      <c r="C2158" s="1"/>
      <c r="D2158" s="1" t="s">
        <v>15</v>
      </c>
      <c r="E2158" s="1"/>
      <c r="F2158" s="1"/>
      <c r="G2158" s="1"/>
      <c r="H2158" s="1"/>
      <c r="I2158" s="1"/>
      <c r="J2158" s="1"/>
      <c r="K2158" s="1"/>
      <c r="L2158" s="1"/>
      <c r="M2158" s="1"/>
      <c r="N2158" s="1">
        <v>279.67918248922643</v>
      </c>
      <c r="O2158" s="1">
        <v>285.62863715021308</v>
      </c>
      <c r="P2158" s="1">
        <v>286.03403141361264</v>
      </c>
      <c r="Q2158" s="1">
        <v>297.9945633385463</v>
      </c>
      <c r="R2158" s="1">
        <v>296.70753510010809</v>
      </c>
      <c r="S2158" s="1">
        <v>282.57600000000002</v>
      </c>
      <c r="T2158" s="1">
        <v>274.1375988528722</v>
      </c>
      <c r="U2158" s="1">
        <v>278.20936044233531</v>
      </c>
      <c r="V2158" s="1">
        <v>278.11154080125141</v>
      </c>
      <c r="W2158" s="1">
        <v>269.31441945927025</v>
      </c>
      <c r="X2158" s="1">
        <v>277.50957433209766</v>
      </c>
      <c r="Y2158" s="1">
        <v>288.63778046542666</v>
      </c>
    </row>
    <row r="2159" spans="1:25" x14ac:dyDescent="0.25">
      <c r="A2159" s="1" t="s">
        <v>260</v>
      </c>
      <c r="B2159" s="1" t="s">
        <v>16</v>
      </c>
      <c r="C2159" s="1"/>
      <c r="D2159" s="1" t="s">
        <v>17</v>
      </c>
      <c r="E2159" s="1"/>
      <c r="F2159" s="1"/>
      <c r="G2159" s="1"/>
      <c r="H2159" s="1"/>
      <c r="I2159" s="1"/>
      <c r="J2159" s="1"/>
      <c r="K2159" s="1"/>
      <c r="L2159" s="1"/>
      <c r="M2159" s="1"/>
      <c r="N2159" s="1">
        <v>118.98958484447667</v>
      </c>
      <c r="O2159" s="1">
        <v>118.49642932511711</v>
      </c>
      <c r="P2159" s="1">
        <v>120.12356020942411</v>
      </c>
      <c r="Q2159" s="1">
        <v>121.77907235163387</v>
      </c>
      <c r="R2159" s="1">
        <v>120.84737891501206</v>
      </c>
      <c r="S2159" s="1">
        <v>115.11958342189162</v>
      </c>
      <c r="T2159" s="1">
        <v>113.94090988094204</v>
      </c>
      <c r="U2159" s="1">
        <v>118.84862640950844</v>
      </c>
      <c r="V2159" s="1">
        <v>119.55198574780567</v>
      </c>
      <c r="W2159" s="1">
        <v>116.66709248403183</v>
      </c>
      <c r="X2159" s="1">
        <v>121.26396523072991</v>
      </c>
      <c r="Y2159" s="1">
        <v>121.24555842855949</v>
      </c>
    </row>
    <row r="2160" spans="1:25" x14ac:dyDescent="0.25">
      <c r="A2160" s="1" t="s">
        <v>260</v>
      </c>
      <c r="B2160" s="1" t="s">
        <v>18</v>
      </c>
      <c r="C2160" s="1"/>
      <c r="D2160" s="1" t="s">
        <v>19</v>
      </c>
      <c r="E2160" s="1"/>
      <c r="F2160" s="1"/>
      <c r="G2160" s="1"/>
      <c r="H2160" s="1"/>
      <c r="I2160" s="1"/>
      <c r="J2160" s="1"/>
      <c r="K2160" s="1"/>
      <c r="L2160" s="1"/>
      <c r="M2160" s="1"/>
      <c r="N2160" s="1">
        <v>87.561737728051611</v>
      </c>
      <c r="O2160" s="1">
        <v>85.569866551872565</v>
      </c>
      <c r="P2160" s="1">
        <v>78.493862482694979</v>
      </c>
      <c r="Q2160" s="1">
        <v>73.280449221108569</v>
      </c>
      <c r="R2160" s="1">
        <v>76.237104608458708</v>
      </c>
      <c r="S2160" s="1">
        <v>82.150360490266763</v>
      </c>
      <c r="T2160" s="1">
        <v>87.470364056982831</v>
      </c>
      <c r="U2160" s="1">
        <v>80.084936350777923</v>
      </c>
      <c r="V2160" s="1">
        <v>79.419439963125143</v>
      </c>
      <c r="W2160" s="1">
        <v>80.702528253524406</v>
      </c>
      <c r="X2160" s="1">
        <v>82.847763264362499</v>
      </c>
      <c r="Y2160" s="1">
        <v>89.383529547553096</v>
      </c>
    </row>
    <row r="2161" spans="1:25" x14ac:dyDescent="0.25">
      <c r="A2161" s="1" t="s">
        <v>260</v>
      </c>
      <c r="B2161" s="1" t="s">
        <v>20</v>
      </c>
      <c r="C2161" s="1"/>
      <c r="D2161" s="1" t="s">
        <v>21</v>
      </c>
      <c r="E2161" s="1">
        <v>1264.5</v>
      </c>
      <c r="F2161" s="1">
        <v>1296.7</v>
      </c>
      <c r="G2161" s="1">
        <v>1337.1000000000001</v>
      </c>
      <c r="H2161" s="1">
        <v>1296.7</v>
      </c>
      <c r="I2161" s="1">
        <v>1367.7</v>
      </c>
      <c r="J2161" s="1">
        <v>1328.7</v>
      </c>
      <c r="K2161" s="1">
        <v>1279</v>
      </c>
      <c r="L2161" s="1">
        <v>1308.5</v>
      </c>
      <c r="M2161" s="1">
        <v>1351.7</v>
      </c>
      <c r="N2161" s="1">
        <v>1381.7617377280517</v>
      </c>
      <c r="O2161" s="1">
        <v>1346.2698665518724</v>
      </c>
      <c r="P2161" s="1">
        <v>1318.1938624826951</v>
      </c>
      <c r="Q2161" s="1">
        <v>1317.8804492211084</v>
      </c>
      <c r="R2161" s="1">
        <v>1319.2371046084586</v>
      </c>
      <c r="S2161" s="1">
        <v>1346.7503604902668</v>
      </c>
      <c r="T2161" s="1">
        <v>1337.9703640569828</v>
      </c>
      <c r="U2161" s="1">
        <v>1351.8849363507779</v>
      </c>
      <c r="V2161" s="1">
        <v>1372.019439963125</v>
      </c>
      <c r="W2161" s="1">
        <v>1374.4025282535245</v>
      </c>
      <c r="X2161" s="1">
        <v>1417.1477632643623</v>
      </c>
      <c r="Y2161" s="1">
        <v>1429.8835295475531</v>
      </c>
    </row>
    <row r="2162" spans="1:25" x14ac:dyDescent="0.25">
      <c r="A2162" s="1" t="s">
        <v>261</v>
      </c>
      <c r="B2162" s="1" t="s">
        <v>4</v>
      </c>
      <c r="C2162" s="1"/>
      <c r="D2162" s="1" t="s">
        <v>5</v>
      </c>
      <c r="E2162" s="1"/>
      <c r="F2162" s="1"/>
      <c r="G2162" s="1"/>
      <c r="H2162" s="1"/>
      <c r="I2162" s="1"/>
      <c r="J2162" s="1"/>
      <c r="K2162" s="1"/>
      <c r="L2162" s="1"/>
      <c r="M2162" s="1"/>
      <c r="N2162" s="1">
        <v>6.6</v>
      </c>
      <c r="O2162" s="1">
        <v>5.8</v>
      </c>
      <c r="P2162" s="1">
        <v>5.2</v>
      </c>
      <c r="Q2162" s="1">
        <v>4.5</v>
      </c>
      <c r="R2162" s="1">
        <v>5.5</v>
      </c>
      <c r="S2162" s="1">
        <v>5.3</v>
      </c>
      <c r="T2162" s="1">
        <v>4.2</v>
      </c>
      <c r="U2162" s="1">
        <v>5.6</v>
      </c>
      <c r="V2162" s="1">
        <v>4.4000000000000004</v>
      </c>
      <c r="W2162" s="1">
        <v>4.4000000000000004</v>
      </c>
      <c r="X2162" s="1">
        <v>4.2</v>
      </c>
      <c r="Y2162" s="1">
        <v>5</v>
      </c>
    </row>
    <row r="2163" spans="1:25" x14ac:dyDescent="0.25">
      <c r="A2163" s="1" t="s">
        <v>261</v>
      </c>
      <c r="B2163" s="1" t="s">
        <v>6</v>
      </c>
      <c r="C2163" s="1"/>
      <c r="D2163" s="1" t="s">
        <v>7</v>
      </c>
      <c r="E2163" s="1"/>
      <c r="F2163" s="1"/>
      <c r="G2163" s="1"/>
      <c r="H2163" s="1"/>
      <c r="I2163" s="1"/>
      <c r="J2163" s="1"/>
      <c r="K2163" s="1"/>
      <c r="L2163" s="1"/>
      <c r="M2163" s="1"/>
      <c r="N2163" s="1">
        <v>28.065151755919274</v>
      </c>
      <c r="O2163" s="1">
        <v>24.434288537549403</v>
      </c>
      <c r="P2163" s="1">
        <v>22.82854240731336</v>
      </c>
      <c r="Q2163" s="1">
        <v>25.144702581369252</v>
      </c>
      <c r="R2163" s="1">
        <v>28.293588054457622</v>
      </c>
      <c r="S2163" s="1">
        <v>26.603884907592004</v>
      </c>
      <c r="T2163" s="1">
        <v>27.138601547904994</v>
      </c>
      <c r="U2163" s="1">
        <v>32.617118402282451</v>
      </c>
      <c r="V2163" s="1">
        <v>31.350194633310839</v>
      </c>
      <c r="W2163" s="1">
        <v>30.226489317995071</v>
      </c>
      <c r="X2163" s="1">
        <v>29.521282828282832</v>
      </c>
      <c r="Y2163" s="1">
        <v>29.181574013074545</v>
      </c>
    </row>
    <row r="2164" spans="1:25" x14ac:dyDescent="0.25">
      <c r="A2164" s="1" t="s">
        <v>261</v>
      </c>
      <c r="B2164" s="1" t="s">
        <v>8</v>
      </c>
      <c r="C2164" s="1"/>
      <c r="D2164" s="1" t="s">
        <v>9</v>
      </c>
      <c r="E2164" s="1"/>
      <c r="F2164" s="1"/>
      <c r="G2164" s="1"/>
      <c r="H2164" s="1"/>
      <c r="I2164" s="1"/>
      <c r="J2164" s="1"/>
      <c r="K2164" s="1"/>
      <c r="L2164" s="1"/>
      <c r="M2164" s="1"/>
      <c r="N2164" s="1">
        <v>30.588023730070454</v>
      </c>
      <c r="O2164" s="1">
        <v>28.091007905138348</v>
      </c>
      <c r="P2164" s="1">
        <v>27.743671350375259</v>
      </c>
      <c r="Q2164" s="1">
        <v>27.73960718294051</v>
      </c>
      <c r="R2164" s="1">
        <v>26.23647342995169</v>
      </c>
      <c r="S2164" s="1">
        <v>26.842082008728916</v>
      </c>
      <c r="T2164" s="1">
        <v>27.586309047237787</v>
      </c>
      <c r="U2164" s="1">
        <v>29.534664764621972</v>
      </c>
      <c r="V2164" s="1">
        <v>31.338630819535997</v>
      </c>
      <c r="W2164" s="1">
        <v>32.331563270336893</v>
      </c>
      <c r="X2164" s="1">
        <v>34.760050505050501</v>
      </c>
      <c r="Y2164" s="1">
        <v>30.667354178280043</v>
      </c>
    </row>
    <row r="2165" spans="1:25" x14ac:dyDescent="0.25">
      <c r="A2165" s="1" t="s">
        <v>261</v>
      </c>
      <c r="B2165" s="1" t="s">
        <v>10</v>
      </c>
      <c r="C2165" s="1"/>
      <c r="D2165" s="1" t="s">
        <v>11</v>
      </c>
      <c r="E2165" s="1"/>
      <c r="F2165" s="1"/>
      <c r="G2165" s="1"/>
      <c r="H2165" s="1"/>
      <c r="I2165" s="1"/>
      <c r="J2165" s="1"/>
      <c r="K2165" s="1"/>
      <c r="L2165" s="1"/>
      <c r="M2165" s="1"/>
      <c r="N2165" s="1">
        <v>8.0468245140102752</v>
      </c>
      <c r="O2165" s="1">
        <v>7.274703557312252</v>
      </c>
      <c r="P2165" s="1">
        <v>7.0277862423113833</v>
      </c>
      <c r="Q2165" s="1">
        <v>7.8156902356902354</v>
      </c>
      <c r="R2165" s="1">
        <v>8.5699385155906889</v>
      </c>
      <c r="S2165" s="1">
        <v>6.8540330836790764</v>
      </c>
      <c r="T2165" s="1">
        <v>7.1750894048572205</v>
      </c>
      <c r="U2165" s="1">
        <v>9.3482168330955755</v>
      </c>
      <c r="V2165" s="1">
        <v>9.111174547153162</v>
      </c>
      <c r="W2165" s="1">
        <v>8.8419474116680359</v>
      </c>
      <c r="X2165" s="1">
        <v>9.3186666666666671</v>
      </c>
      <c r="Y2165" s="1">
        <v>9.0510718086454158</v>
      </c>
    </row>
    <row r="2166" spans="1:25" x14ac:dyDescent="0.25">
      <c r="A2166" s="1" t="s">
        <v>261</v>
      </c>
      <c r="B2166" s="1" t="s">
        <v>12</v>
      </c>
      <c r="C2166" s="1"/>
      <c r="D2166" s="1" t="s">
        <v>13</v>
      </c>
      <c r="E2166" s="1"/>
      <c r="F2166" s="1"/>
      <c r="G2166" s="1"/>
      <c r="H2166" s="1"/>
      <c r="I2166" s="1"/>
      <c r="J2166" s="1"/>
      <c r="K2166" s="1"/>
      <c r="L2166" s="1"/>
      <c r="M2166" s="1"/>
      <c r="N2166" s="1">
        <v>11.590416862226395</v>
      </c>
      <c r="O2166" s="1">
        <v>12.214493732326002</v>
      </c>
      <c r="P2166" s="1">
        <v>12.164768932679229</v>
      </c>
      <c r="Q2166" s="1">
        <v>11.814832496501769</v>
      </c>
      <c r="R2166" s="1">
        <v>11.036063803273242</v>
      </c>
      <c r="S2166" s="1">
        <v>10.635358129649308</v>
      </c>
      <c r="T2166" s="1">
        <v>10.558138524376469</v>
      </c>
      <c r="U2166" s="1">
        <v>9.6507292437633332</v>
      </c>
      <c r="V2166" s="1">
        <v>9.9612409837490219</v>
      </c>
      <c r="W2166" s="1">
        <v>9.4964563828856399</v>
      </c>
      <c r="X2166" s="1">
        <v>9.5633900038348454</v>
      </c>
      <c r="Y2166" s="1">
        <v>10.652377179080823</v>
      </c>
    </row>
    <row r="2167" spans="1:25" x14ac:dyDescent="0.25">
      <c r="A2167" s="1" t="s">
        <v>261</v>
      </c>
      <c r="B2167" s="1" t="s">
        <v>14</v>
      </c>
      <c r="C2167" s="1"/>
      <c r="D2167" s="1" t="s">
        <v>15</v>
      </c>
      <c r="E2167" s="1"/>
      <c r="F2167" s="1"/>
      <c r="G2167" s="1"/>
      <c r="H2167" s="1"/>
      <c r="I2167" s="1"/>
      <c r="J2167" s="1"/>
      <c r="K2167" s="1"/>
      <c r="L2167" s="1"/>
      <c r="M2167" s="1"/>
      <c r="N2167" s="1">
        <v>28.278491274480523</v>
      </c>
      <c r="O2167" s="1">
        <v>30.664128645591525</v>
      </c>
      <c r="P2167" s="1">
        <v>30.377726017232142</v>
      </c>
      <c r="Q2167" s="1">
        <v>29.804996295991433</v>
      </c>
      <c r="R2167" s="1">
        <v>28.966170972833766</v>
      </c>
      <c r="S2167" s="1">
        <v>28.112000000000005</v>
      </c>
      <c r="T2167" s="1">
        <v>27.932262970365869</v>
      </c>
      <c r="U2167" s="1">
        <v>25.609229831512035</v>
      </c>
      <c r="V2167" s="1">
        <v>26.602937342487181</v>
      </c>
      <c r="W2167" s="1">
        <v>24.283795607664707</v>
      </c>
      <c r="X2167" s="1">
        <v>25.078154160807873</v>
      </c>
      <c r="Y2167" s="1">
        <v>28.623851030110934</v>
      </c>
    </row>
    <row r="2168" spans="1:25" x14ac:dyDescent="0.25">
      <c r="A2168" s="1" t="s">
        <v>261</v>
      </c>
      <c r="B2168" s="1" t="s">
        <v>16</v>
      </c>
      <c r="C2168" s="1"/>
      <c r="D2168" s="1" t="s">
        <v>17</v>
      </c>
      <c r="E2168" s="1"/>
      <c r="F2168" s="1"/>
      <c r="G2168" s="1"/>
      <c r="H2168" s="1"/>
      <c r="I2168" s="1"/>
      <c r="J2168" s="1"/>
      <c r="K2168" s="1"/>
      <c r="L2168" s="1"/>
      <c r="M2168" s="1"/>
      <c r="N2168" s="1">
        <v>12.031091863293083</v>
      </c>
      <c r="O2168" s="1">
        <v>12.721377622082471</v>
      </c>
      <c r="P2168" s="1">
        <v>12.757505050088636</v>
      </c>
      <c r="Q2168" s="1">
        <v>12.18017120750679</v>
      </c>
      <c r="R2168" s="1">
        <v>11.797765223892997</v>
      </c>
      <c r="S2168" s="1">
        <v>11.452641870350693</v>
      </c>
      <c r="T2168" s="1">
        <v>11.60959850525767</v>
      </c>
      <c r="U2168" s="1">
        <v>10.940040924724627</v>
      </c>
      <c r="V2168" s="1">
        <v>11.435821673763796</v>
      </c>
      <c r="W2168" s="1">
        <v>10.519748009449643</v>
      </c>
      <c r="X2168" s="1">
        <v>10.958455835357279</v>
      </c>
      <c r="Y2168" s="1">
        <v>12.023771790808238</v>
      </c>
    </row>
    <row r="2169" spans="1:25" x14ac:dyDescent="0.25">
      <c r="A2169" s="1" t="s">
        <v>261</v>
      </c>
      <c r="B2169" s="1" t="s">
        <v>18</v>
      </c>
      <c r="C2169" s="1"/>
      <c r="D2169" s="1" t="s">
        <v>19</v>
      </c>
      <c r="E2169" s="1"/>
      <c r="F2169" s="1"/>
      <c r="G2169" s="1"/>
      <c r="H2169" s="1"/>
      <c r="I2169" s="1"/>
      <c r="J2169" s="1"/>
      <c r="K2169" s="1"/>
      <c r="L2169" s="1"/>
      <c r="M2169" s="1"/>
      <c r="N2169" s="1">
        <v>6.7659913315190003</v>
      </c>
      <c r="O2169" s="1">
        <v>7.3382264313387857</v>
      </c>
      <c r="P2169" s="1">
        <v>7.6486848177203512</v>
      </c>
      <c r="Q2169" s="1">
        <v>6.934923318439802</v>
      </c>
      <c r="R2169" s="1">
        <v>6.8154484065868965</v>
      </c>
      <c r="S2169" s="1">
        <v>9.0483056957462153</v>
      </c>
      <c r="T2169" s="1">
        <v>8.9398758066479971</v>
      </c>
      <c r="U2169" s="1">
        <v>7.5025695426685521</v>
      </c>
      <c r="V2169" s="1">
        <v>8.4907928094030876</v>
      </c>
      <c r="W2169" s="1">
        <v>9.0727251543749272</v>
      </c>
      <c r="X2169" s="1">
        <v>8.7091434516240902</v>
      </c>
      <c r="Y2169" s="1">
        <v>8.2521352723915058</v>
      </c>
    </row>
    <row r="2170" spans="1:25" x14ac:dyDescent="0.25">
      <c r="A2170" s="1" t="s">
        <v>261</v>
      </c>
      <c r="B2170" s="1" t="s">
        <v>20</v>
      </c>
      <c r="C2170" s="1"/>
      <c r="D2170" s="1" t="s">
        <v>21</v>
      </c>
      <c r="E2170" s="1">
        <v>111.89999999999999</v>
      </c>
      <c r="F2170" s="1">
        <v>121.5</v>
      </c>
      <c r="G2170" s="1">
        <v>122.3</v>
      </c>
      <c r="H2170" s="1">
        <v>117.7</v>
      </c>
      <c r="I2170" s="1">
        <v>129.1</v>
      </c>
      <c r="J2170" s="1">
        <v>125.2</v>
      </c>
      <c r="K2170" s="1">
        <v>123.10000000000001</v>
      </c>
      <c r="L2170" s="1">
        <v>124.5</v>
      </c>
      <c r="M2170" s="1">
        <v>130.1</v>
      </c>
      <c r="N2170" s="1">
        <v>131.96599133151901</v>
      </c>
      <c r="O2170" s="1">
        <v>128.53822643133879</v>
      </c>
      <c r="P2170" s="1">
        <v>125.74868481772037</v>
      </c>
      <c r="Q2170" s="1">
        <v>125.93492331843979</v>
      </c>
      <c r="R2170" s="1">
        <v>127.2154484065869</v>
      </c>
      <c r="S2170" s="1">
        <v>124.84830569574621</v>
      </c>
      <c r="T2170" s="1">
        <v>125.13987580664801</v>
      </c>
      <c r="U2170" s="1">
        <v>130.80256954266855</v>
      </c>
      <c r="V2170" s="1">
        <v>132.69079280940306</v>
      </c>
      <c r="W2170" s="1">
        <v>129.17272515437492</v>
      </c>
      <c r="X2170" s="1">
        <v>132.10914345162411</v>
      </c>
      <c r="Y2170" s="1">
        <v>133.4521352723915</v>
      </c>
    </row>
    <row r="2171" spans="1:25" x14ac:dyDescent="0.25">
      <c r="A2171" s="1" t="s">
        <v>262</v>
      </c>
      <c r="B2171" s="1" t="s">
        <v>4</v>
      </c>
      <c r="C2171" s="1"/>
      <c r="D2171" s="1" t="s">
        <v>5</v>
      </c>
      <c r="E2171" s="1"/>
      <c r="F2171" s="1"/>
      <c r="G2171" s="1"/>
      <c r="H2171" s="1"/>
      <c r="I2171" s="1"/>
      <c r="J2171" s="1"/>
      <c r="K2171" s="1"/>
      <c r="L2171" s="1"/>
      <c r="M2171" s="1"/>
      <c r="N2171" s="1">
        <v>35.9</v>
      </c>
      <c r="O2171" s="1">
        <v>35</v>
      </c>
      <c r="P2171" s="1">
        <v>35.5</v>
      </c>
      <c r="Q2171" s="1">
        <v>30.7</v>
      </c>
      <c r="R2171" s="1">
        <v>34</v>
      </c>
      <c r="S2171" s="1">
        <v>25.4</v>
      </c>
      <c r="T2171" s="1">
        <v>28.5</v>
      </c>
      <c r="U2171" s="1">
        <v>25.1</v>
      </c>
      <c r="V2171" s="1">
        <v>27.7</v>
      </c>
      <c r="W2171" s="1">
        <v>26.2</v>
      </c>
      <c r="X2171" s="1">
        <v>26.2</v>
      </c>
      <c r="Y2171" s="1">
        <v>29.3</v>
      </c>
    </row>
    <row r="2172" spans="1:25" x14ac:dyDescent="0.25">
      <c r="A2172" s="1" t="s">
        <v>262</v>
      </c>
      <c r="B2172" s="1" t="s">
        <v>6</v>
      </c>
      <c r="C2172" s="1"/>
      <c r="D2172" s="1" t="s">
        <v>7</v>
      </c>
      <c r="E2172" s="1"/>
      <c r="F2172" s="1"/>
      <c r="G2172" s="1"/>
      <c r="H2172" s="1"/>
      <c r="I2172" s="1"/>
      <c r="J2172" s="1"/>
      <c r="K2172" s="1"/>
      <c r="L2172" s="1"/>
      <c r="M2172" s="1"/>
      <c r="N2172" s="1">
        <v>176.76227554425552</v>
      </c>
      <c r="O2172" s="1">
        <v>170.85902503293806</v>
      </c>
      <c r="P2172" s="1">
        <v>167.44946673438298</v>
      </c>
      <c r="Q2172" s="1">
        <v>164.31072951739623</v>
      </c>
      <c r="R2172" s="1">
        <v>172.79732103645151</v>
      </c>
      <c r="S2172" s="1">
        <v>185.9051134220594</v>
      </c>
      <c r="T2172" s="1">
        <v>188.68096610621831</v>
      </c>
      <c r="U2172" s="1">
        <v>187.75506947746604</v>
      </c>
      <c r="V2172" s="1">
        <v>186.14964966004047</v>
      </c>
      <c r="W2172" s="1">
        <v>193.14852095316351</v>
      </c>
      <c r="X2172" s="1">
        <v>192.92954545454546</v>
      </c>
      <c r="Y2172" s="1">
        <v>196.48102163887901</v>
      </c>
    </row>
    <row r="2173" spans="1:25" x14ac:dyDescent="0.25">
      <c r="A2173" s="1" t="s">
        <v>262</v>
      </c>
      <c r="B2173" s="1" t="s">
        <v>8</v>
      </c>
      <c r="C2173" s="1"/>
      <c r="D2173" s="1" t="s">
        <v>9</v>
      </c>
      <c r="E2173" s="1"/>
      <c r="F2173" s="1"/>
      <c r="G2173" s="1"/>
      <c r="H2173" s="1"/>
      <c r="I2173" s="1"/>
      <c r="J2173" s="1"/>
      <c r="K2173" s="1"/>
      <c r="L2173" s="1"/>
      <c r="M2173" s="1"/>
      <c r="N2173" s="1">
        <v>263.65654430849094</v>
      </c>
      <c r="O2173" s="1">
        <v>248.57193675889329</v>
      </c>
      <c r="P2173" s="1">
        <v>236.60107217425647</v>
      </c>
      <c r="Q2173" s="1">
        <v>231.41681257014588</v>
      </c>
      <c r="R2173" s="1">
        <v>236.16352657004828</v>
      </c>
      <c r="S2173" s="1">
        <v>261.09963360094832</v>
      </c>
      <c r="T2173" s="1">
        <v>259.63426741393113</v>
      </c>
      <c r="U2173" s="1">
        <v>266.83346013631325</v>
      </c>
      <c r="V2173" s="1">
        <v>271.15046452483523</v>
      </c>
      <c r="W2173" s="1">
        <v>276.151068200493</v>
      </c>
      <c r="X2173" s="1">
        <v>284.87045454545455</v>
      </c>
      <c r="Y2173" s="1">
        <v>294.07765164952116</v>
      </c>
    </row>
    <row r="2174" spans="1:25" x14ac:dyDescent="0.25">
      <c r="A2174" s="1" t="s">
        <v>262</v>
      </c>
      <c r="B2174" s="1" t="s">
        <v>10</v>
      </c>
      <c r="C2174" s="1"/>
      <c r="D2174" s="1" t="s">
        <v>11</v>
      </c>
      <c r="E2174" s="1"/>
      <c r="F2174" s="1"/>
      <c r="G2174" s="1"/>
      <c r="H2174" s="1"/>
      <c r="I2174" s="1"/>
      <c r="J2174" s="1"/>
      <c r="K2174" s="1"/>
      <c r="L2174" s="1"/>
      <c r="M2174" s="1"/>
      <c r="N2174" s="1">
        <v>50.681180147253556</v>
      </c>
      <c r="O2174" s="1">
        <v>50.869038208168632</v>
      </c>
      <c r="P2174" s="1">
        <v>51.549461091360541</v>
      </c>
      <c r="Q2174" s="1">
        <v>51.072457912457914</v>
      </c>
      <c r="R2174" s="1">
        <v>52.339152393500221</v>
      </c>
      <c r="S2174" s="1">
        <v>47.895252976992296</v>
      </c>
      <c r="T2174" s="1">
        <v>49.884766479850548</v>
      </c>
      <c r="U2174" s="1">
        <v>53.811470386220734</v>
      </c>
      <c r="V2174" s="1">
        <v>54.099885815124303</v>
      </c>
      <c r="W2174" s="1">
        <v>56.500410846343463</v>
      </c>
      <c r="X2174" s="1">
        <v>60.9</v>
      </c>
      <c r="Y2174" s="1">
        <v>60.941326711599856</v>
      </c>
    </row>
    <row r="2175" spans="1:25" x14ac:dyDescent="0.25">
      <c r="A2175" s="1" t="s">
        <v>262</v>
      </c>
      <c r="B2175" s="1" t="s">
        <v>12</v>
      </c>
      <c r="C2175" s="1"/>
      <c r="D2175" s="1" t="s">
        <v>13</v>
      </c>
      <c r="E2175" s="1"/>
      <c r="F2175" s="1"/>
      <c r="G2175" s="1"/>
      <c r="H2175" s="1"/>
      <c r="I2175" s="1"/>
      <c r="J2175" s="1"/>
      <c r="K2175" s="1"/>
      <c r="L2175" s="1"/>
      <c r="M2175" s="1"/>
      <c r="N2175" s="1">
        <v>70.63677945129497</v>
      </c>
      <c r="O2175" s="1">
        <v>68.981133668172021</v>
      </c>
      <c r="P2175" s="1">
        <v>71.338780558189399</v>
      </c>
      <c r="Q2175" s="1">
        <v>70.010568771092267</v>
      </c>
      <c r="R2175" s="1">
        <v>68.66647420453603</v>
      </c>
      <c r="S2175" s="1">
        <v>67.60443783209351</v>
      </c>
      <c r="T2175" s="1">
        <v>65.983097245155136</v>
      </c>
      <c r="U2175" s="1">
        <v>63.899525447342064</v>
      </c>
      <c r="V2175" s="1">
        <v>65.14236551664203</v>
      </c>
      <c r="W2175" s="1">
        <v>65.853530492606524</v>
      </c>
      <c r="X2175" s="1">
        <v>67.384149303336315</v>
      </c>
      <c r="Y2175" s="1">
        <v>66.136103928601202</v>
      </c>
    </row>
    <row r="2176" spans="1:25" x14ac:dyDescent="0.25">
      <c r="A2176" s="1" t="s">
        <v>262</v>
      </c>
      <c r="B2176" s="1" t="s">
        <v>14</v>
      </c>
      <c r="C2176" s="1"/>
      <c r="D2176" s="1" t="s">
        <v>15</v>
      </c>
      <c r="E2176" s="1"/>
      <c r="F2176" s="1"/>
      <c r="G2176" s="1"/>
      <c r="H2176" s="1"/>
      <c r="I2176" s="1"/>
      <c r="J2176" s="1"/>
      <c r="K2176" s="1"/>
      <c r="L2176" s="1"/>
      <c r="M2176" s="1"/>
      <c r="N2176" s="1">
        <v>172.34078593676665</v>
      </c>
      <c r="O2176" s="1">
        <v>173.17511501287299</v>
      </c>
      <c r="P2176" s="1">
        <v>178.14641134517873</v>
      </c>
      <c r="Q2176" s="1">
        <v>176.61399292122806</v>
      </c>
      <c r="R2176" s="1">
        <v>180.22773946996764</v>
      </c>
      <c r="S2176" s="1">
        <v>178.69600000000003</v>
      </c>
      <c r="T2176" s="1">
        <v>174.56270530981146</v>
      </c>
      <c r="U2176" s="1">
        <v>169.56414297531452</v>
      </c>
      <c r="V2176" s="1">
        <v>173.97212566264011</v>
      </c>
      <c r="W2176" s="1">
        <v>168.39688511680811</v>
      </c>
      <c r="X2176" s="1">
        <v>176.70199411990285</v>
      </c>
      <c r="Y2176" s="1">
        <v>177.71338310117608</v>
      </c>
    </row>
    <row r="2177" spans="1:25" x14ac:dyDescent="0.25">
      <c r="A2177" s="1" t="s">
        <v>262</v>
      </c>
      <c r="B2177" s="1" t="s">
        <v>16</v>
      </c>
      <c r="C2177" s="1"/>
      <c r="D2177" s="1" t="s">
        <v>17</v>
      </c>
      <c r="E2177" s="1"/>
      <c r="F2177" s="1"/>
      <c r="G2177" s="1"/>
      <c r="H2177" s="1"/>
      <c r="I2177" s="1"/>
      <c r="J2177" s="1"/>
      <c r="K2177" s="1"/>
      <c r="L2177" s="1"/>
      <c r="M2177" s="1"/>
      <c r="N2177" s="1">
        <v>73.322434611938391</v>
      </c>
      <c r="O2177" s="1">
        <v>71.843751318954958</v>
      </c>
      <c r="P2177" s="1">
        <v>74.814808096631907</v>
      </c>
      <c r="Q2177" s="1">
        <v>72.175438307679642</v>
      </c>
      <c r="R2177" s="1">
        <v>73.405786325496393</v>
      </c>
      <c r="S2177" s="1">
        <v>72.799562167906501</v>
      </c>
      <c r="T2177" s="1">
        <v>72.554197445033466</v>
      </c>
      <c r="U2177" s="1">
        <v>72.436331577343367</v>
      </c>
      <c r="V2177" s="1">
        <v>74.785508820717808</v>
      </c>
      <c r="W2177" s="1">
        <v>72.949584390585329</v>
      </c>
      <c r="X2177" s="1">
        <v>77.213856576760833</v>
      </c>
      <c r="Y2177" s="1">
        <v>74.650512970222692</v>
      </c>
    </row>
    <row r="2178" spans="1:25" x14ac:dyDescent="0.25">
      <c r="A2178" s="1" t="s">
        <v>262</v>
      </c>
      <c r="B2178" s="1" t="s">
        <v>18</v>
      </c>
      <c r="C2178" s="1"/>
      <c r="D2178" s="1" t="s">
        <v>19</v>
      </c>
      <c r="E2178" s="1"/>
      <c r="F2178" s="1"/>
      <c r="G2178" s="1"/>
      <c r="H2178" s="1"/>
      <c r="I2178" s="1"/>
      <c r="J2178" s="1"/>
      <c r="K2178" s="1"/>
      <c r="L2178" s="1"/>
      <c r="M2178" s="1"/>
      <c r="N2178" s="1">
        <v>54.091250881967547</v>
      </c>
      <c r="O2178" s="1">
        <v>57.511924235901844</v>
      </c>
      <c r="P2178" s="1">
        <v>57.527918781725887</v>
      </c>
      <c r="Q2178" s="1">
        <v>54.315324236203359</v>
      </c>
      <c r="R2178" s="1">
        <v>54.998839000118473</v>
      </c>
      <c r="S2178" s="1">
        <v>57.814744051910594</v>
      </c>
      <c r="T2178" s="1">
        <v>54.606270546694262</v>
      </c>
      <c r="U2178" s="1">
        <v>55.670768505421961</v>
      </c>
      <c r="V2178" s="1">
        <v>60.704885918414384</v>
      </c>
      <c r="W2178" s="1">
        <v>60.060013981125486</v>
      </c>
      <c r="X2178" s="1">
        <v>56.567321696913652</v>
      </c>
      <c r="Y2178" s="1">
        <v>63.4477377654663</v>
      </c>
    </row>
    <row r="2179" spans="1:25" x14ac:dyDescent="0.25">
      <c r="A2179" s="1" t="s">
        <v>262</v>
      </c>
      <c r="B2179" s="1" t="s">
        <v>20</v>
      </c>
      <c r="C2179" s="1"/>
      <c r="D2179" s="1" t="s">
        <v>21</v>
      </c>
      <c r="E2179" s="1">
        <v>778.30000000000007</v>
      </c>
      <c r="F2179" s="1">
        <v>804.30000000000007</v>
      </c>
      <c r="G2179" s="1">
        <v>814.5</v>
      </c>
      <c r="H2179" s="1">
        <v>800.90000000000009</v>
      </c>
      <c r="I2179" s="1">
        <v>867.7</v>
      </c>
      <c r="J2179" s="1">
        <v>864.5</v>
      </c>
      <c r="K2179" s="1">
        <v>818.6</v>
      </c>
      <c r="L2179" s="1">
        <v>840.6</v>
      </c>
      <c r="M2179" s="1">
        <v>874.9</v>
      </c>
      <c r="N2179" s="1">
        <v>897.39125088196761</v>
      </c>
      <c r="O2179" s="1">
        <v>876.81192423590176</v>
      </c>
      <c r="P2179" s="1">
        <v>872.92791878172602</v>
      </c>
      <c r="Q2179" s="1">
        <v>850.61532423620326</v>
      </c>
      <c r="R2179" s="1">
        <v>872.59883900011857</v>
      </c>
      <c r="S2179" s="1">
        <v>897.21474405191066</v>
      </c>
      <c r="T2179" s="1">
        <v>894.40627054669426</v>
      </c>
      <c r="U2179" s="1">
        <v>895.07076850542194</v>
      </c>
      <c r="V2179" s="1">
        <v>913.70488591841422</v>
      </c>
      <c r="W2179" s="1">
        <v>919.26001398112544</v>
      </c>
      <c r="X2179" s="1">
        <v>942.76732169691354</v>
      </c>
      <c r="Y2179" s="1">
        <v>962.74773776546624</v>
      </c>
    </row>
    <row r="2180" spans="1:25" x14ac:dyDescent="0.25">
      <c r="A2180" s="1" t="s">
        <v>263</v>
      </c>
      <c r="B2180" s="1" t="s">
        <v>4</v>
      </c>
      <c r="C2180" s="1"/>
      <c r="D2180" s="1" t="s">
        <v>5</v>
      </c>
      <c r="E2180" s="1"/>
      <c r="F2180" s="1"/>
      <c r="G2180" s="1"/>
      <c r="H2180" s="1"/>
      <c r="I2180" s="1"/>
      <c r="J2180" s="1"/>
      <c r="K2180" s="1"/>
      <c r="L2180" s="1"/>
      <c r="M2180" s="1"/>
      <c r="N2180" s="1">
        <v>15.2</v>
      </c>
      <c r="O2180" s="1">
        <v>16.100000000000001</v>
      </c>
      <c r="P2180" s="1">
        <v>16.8</v>
      </c>
      <c r="Q2180" s="1">
        <v>16</v>
      </c>
      <c r="R2180" s="1">
        <v>15.1</v>
      </c>
      <c r="S2180" s="1">
        <v>12.9</v>
      </c>
      <c r="T2180" s="1">
        <v>10.4</v>
      </c>
      <c r="U2180" s="1">
        <v>9.8000000000000007</v>
      </c>
      <c r="V2180" s="1">
        <v>9.8000000000000007</v>
      </c>
      <c r="W2180" s="1">
        <v>10.6</v>
      </c>
      <c r="X2180" s="1">
        <v>10.4</v>
      </c>
      <c r="Y2180" s="1">
        <v>10.5</v>
      </c>
    </row>
    <row r="2181" spans="1:25" x14ac:dyDescent="0.25">
      <c r="A2181" s="1" t="s">
        <v>263</v>
      </c>
      <c r="B2181" s="1" t="s">
        <v>6</v>
      </c>
      <c r="C2181" s="1"/>
      <c r="D2181" s="1" t="s">
        <v>7</v>
      </c>
      <c r="E2181" s="1"/>
      <c r="F2181" s="1"/>
      <c r="G2181" s="1"/>
      <c r="H2181" s="1"/>
      <c r="I2181" s="1"/>
      <c r="J2181" s="1"/>
      <c r="K2181" s="1"/>
      <c r="L2181" s="1"/>
      <c r="M2181" s="1"/>
      <c r="N2181" s="1">
        <v>75.402510726203715</v>
      </c>
      <c r="O2181" s="1">
        <v>74.449165568730777</v>
      </c>
      <c r="P2181" s="1">
        <v>68.726561706449985</v>
      </c>
      <c r="Q2181" s="1">
        <v>72.55356902356904</v>
      </c>
      <c r="R2181" s="1">
        <v>76.137681159420296</v>
      </c>
      <c r="S2181" s="1">
        <v>80.326984212511448</v>
      </c>
      <c r="T2181" s="1">
        <v>83.156285028022424</v>
      </c>
      <c r="U2181" s="1">
        <v>81.638167696940869</v>
      </c>
      <c r="V2181" s="1">
        <v>82.152618466808534</v>
      </c>
      <c r="W2181" s="1">
        <v>83.467753697617084</v>
      </c>
      <c r="X2181" s="1">
        <v>81.826626262626263</v>
      </c>
      <c r="Y2181" s="1">
        <v>80.620280747985603</v>
      </c>
    </row>
    <row r="2182" spans="1:25" x14ac:dyDescent="0.25">
      <c r="A2182" s="1" t="s">
        <v>263</v>
      </c>
      <c r="B2182" s="1" t="s">
        <v>8</v>
      </c>
      <c r="C2182" s="1"/>
      <c r="D2182" s="1" t="s">
        <v>9</v>
      </c>
      <c r="E2182" s="1"/>
      <c r="F2182" s="1"/>
      <c r="G2182" s="1"/>
      <c r="H2182" s="1"/>
      <c r="I2182" s="1"/>
      <c r="J2182" s="1"/>
      <c r="K2182" s="1"/>
      <c r="L2182" s="1"/>
      <c r="M2182" s="1"/>
      <c r="N2182" s="1">
        <v>102.47812384130516</v>
      </c>
      <c r="O2182" s="1">
        <v>95.58544137022399</v>
      </c>
      <c r="P2182" s="1">
        <v>88.515907680153475</v>
      </c>
      <c r="Q2182" s="1">
        <v>94.294713804713794</v>
      </c>
      <c r="R2182" s="1">
        <v>93.600724637681168</v>
      </c>
      <c r="S2182" s="1">
        <v>99.378150762433336</v>
      </c>
      <c r="T2182" s="1">
        <v>98.658286629303447</v>
      </c>
      <c r="U2182" s="1">
        <v>107.26395625297197</v>
      </c>
      <c r="V2182" s="1">
        <v>108.67171329215758</v>
      </c>
      <c r="W2182" s="1">
        <v>103.31599732949877</v>
      </c>
      <c r="X2182" s="1">
        <v>104.84404040404041</v>
      </c>
      <c r="Y2182" s="1">
        <v>102.07421578067198</v>
      </c>
    </row>
    <row r="2183" spans="1:25" x14ac:dyDescent="0.25">
      <c r="A2183" s="1" t="s">
        <v>263</v>
      </c>
      <c r="B2183" s="1" t="s">
        <v>10</v>
      </c>
      <c r="C2183" s="1"/>
      <c r="D2183" s="1" t="s">
        <v>11</v>
      </c>
      <c r="E2183" s="1"/>
      <c r="F2183" s="1"/>
      <c r="G2183" s="1"/>
      <c r="H2183" s="1"/>
      <c r="I2183" s="1"/>
      <c r="J2183" s="1"/>
      <c r="K2183" s="1"/>
      <c r="L2183" s="1"/>
      <c r="M2183" s="1"/>
      <c r="N2183" s="1">
        <v>21.619365432491126</v>
      </c>
      <c r="O2183" s="1">
        <v>22.165393061045233</v>
      </c>
      <c r="P2183" s="1">
        <v>21.157530613396538</v>
      </c>
      <c r="Q2183" s="1">
        <v>22.551717171717172</v>
      </c>
      <c r="R2183" s="1">
        <v>23.061594202898551</v>
      </c>
      <c r="S2183" s="1">
        <v>20.694865025055229</v>
      </c>
      <c r="T2183" s="1">
        <v>21.98542834267414</v>
      </c>
      <c r="U2183" s="1">
        <v>23.397876050087174</v>
      </c>
      <c r="V2183" s="1">
        <v>23.875668241033893</v>
      </c>
      <c r="W2183" s="1">
        <v>24.416248972884141</v>
      </c>
      <c r="X2183" s="1">
        <v>25.829333333333331</v>
      </c>
      <c r="Y2183" s="1">
        <v>25.005503471342422</v>
      </c>
    </row>
    <row r="2184" spans="1:25" x14ac:dyDescent="0.25">
      <c r="A2184" s="1" t="s">
        <v>263</v>
      </c>
      <c r="B2184" s="1" t="s">
        <v>12</v>
      </c>
      <c r="C2184" s="1"/>
      <c r="D2184" s="1" t="s">
        <v>13</v>
      </c>
      <c r="E2184" s="1"/>
      <c r="F2184" s="1"/>
      <c r="G2184" s="1"/>
      <c r="H2184" s="1"/>
      <c r="I2184" s="1"/>
      <c r="J2184" s="1"/>
      <c r="K2184" s="1"/>
      <c r="L2184" s="1"/>
      <c r="M2184" s="1"/>
      <c r="N2184" s="1">
        <v>32.538029611298377</v>
      </c>
      <c r="O2184" s="1">
        <v>33.414109652640015</v>
      </c>
      <c r="P2184" s="1">
        <v>34.404518283382124</v>
      </c>
      <c r="Q2184" s="1">
        <v>32.8970614865421</v>
      </c>
      <c r="R2184" s="1">
        <v>33.001665697432919</v>
      </c>
      <c r="S2184" s="1">
        <v>31.249309245483524</v>
      </c>
      <c r="T2184" s="1">
        <v>30.00955939862693</v>
      </c>
      <c r="U2184" s="1">
        <v>29.537080412730202</v>
      </c>
      <c r="V2184" s="1">
        <v>29.925228122012683</v>
      </c>
      <c r="W2184" s="1">
        <v>30.954589202904888</v>
      </c>
      <c r="X2184" s="1">
        <v>29.36128509949295</v>
      </c>
      <c r="Y2184" s="1">
        <v>30.773534072900151</v>
      </c>
    </row>
    <row r="2185" spans="1:25" x14ac:dyDescent="0.25">
      <c r="A2185" s="1" t="s">
        <v>263</v>
      </c>
      <c r="B2185" s="1" t="s">
        <v>14</v>
      </c>
      <c r="C2185" s="1"/>
      <c r="D2185" s="1" t="s">
        <v>15</v>
      </c>
      <c r="E2185" s="1"/>
      <c r="F2185" s="1"/>
      <c r="G2185" s="1"/>
      <c r="H2185" s="1"/>
      <c r="I2185" s="1"/>
      <c r="J2185" s="1"/>
      <c r="K2185" s="1"/>
      <c r="L2185" s="1"/>
      <c r="M2185" s="1"/>
      <c r="N2185" s="1">
        <v>79.386824252250705</v>
      </c>
      <c r="O2185" s="1">
        <v>83.885143291267454</v>
      </c>
      <c r="P2185" s="1">
        <v>85.914581357958539</v>
      </c>
      <c r="Q2185" s="1">
        <v>82.988632809284709</v>
      </c>
      <c r="R2185" s="1">
        <v>86.61891667358978</v>
      </c>
      <c r="S2185" s="1">
        <v>82.600000000000009</v>
      </c>
      <c r="T2185" s="1">
        <v>79.392300338924144</v>
      </c>
      <c r="U2185" s="1">
        <v>78.379764029779267</v>
      </c>
      <c r="V2185" s="1">
        <v>79.919657599721887</v>
      </c>
      <c r="W2185" s="1">
        <v>79.155306675999654</v>
      </c>
      <c r="X2185" s="1">
        <v>76.994332949848726</v>
      </c>
      <c r="Y2185" s="1">
        <v>82.691125198098248</v>
      </c>
    </row>
    <row r="2186" spans="1:25" x14ac:dyDescent="0.25">
      <c r="A2186" s="1" t="s">
        <v>263</v>
      </c>
      <c r="B2186" s="1" t="s">
        <v>16</v>
      </c>
      <c r="C2186" s="1"/>
      <c r="D2186" s="1" t="s">
        <v>17</v>
      </c>
      <c r="E2186" s="1"/>
      <c r="F2186" s="1"/>
      <c r="G2186" s="1"/>
      <c r="H2186" s="1"/>
      <c r="I2186" s="1"/>
      <c r="J2186" s="1"/>
      <c r="K2186" s="1"/>
      <c r="L2186" s="1"/>
      <c r="M2186" s="1"/>
      <c r="N2186" s="1">
        <v>33.775146136450907</v>
      </c>
      <c r="O2186" s="1">
        <v>34.800747056092511</v>
      </c>
      <c r="P2186" s="1">
        <v>36.080900358659363</v>
      </c>
      <c r="Q2186" s="1">
        <v>33.914305704173188</v>
      </c>
      <c r="R2186" s="1">
        <v>35.27941762897732</v>
      </c>
      <c r="S2186" s="1">
        <v>33.650690754516475</v>
      </c>
      <c r="T2186" s="1">
        <v>32.998140262448949</v>
      </c>
      <c r="U2186" s="1">
        <v>33.483155557490527</v>
      </c>
      <c r="V2186" s="1">
        <v>34.355114278265397</v>
      </c>
      <c r="W2186" s="1">
        <v>34.290104121095453</v>
      </c>
      <c r="X2186" s="1">
        <v>33.644381950658314</v>
      </c>
      <c r="Y2186" s="1">
        <v>34.735340729001578</v>
      </c>
    </row>
    <row r="2187" spans="1:25" x14ac:dyDescent="0.25">
      <c r="A2187" s="1" t="s">
        <v>263</v>
      </c>
      <c r="B2187" s="1" t="s">
        <v>18</v>
      </c>
      <c r="C2187" s="1"/>
      <c r="D2187" s="1" t="s">
        <v>19</v>
      </c>
      <c r="E2187" s="1"/>
      <c r="F2187" s="1"/>
      <c r="G2187" s="1"/>
      <c r="H2187" s="1"/>
      <c r="I2187" s="1"/>
      <c r="J2187" s="1"/>
      <c r="K2187" s="1"/>
      <c r="L2187" s="1"/>
      <c r="M2187" s="1"/>
      <c r="N2187" s="1">
        <v>25.744350367906463</v>
      </c>
      <c r="O2187" s="1">
        <v>24.837752905725353</v>
      </c>
      <c r="P2187" s="1">
        <v>26.113705583756342</v>
      </c>
      <c r="Q2187" s="1">
        <v>25.357746648955438</v>
      </c>
      <c r="R2187" s="1">
        <v>26.076152114678358</v>
      </c>
      <c r="S2187" s="1">
        <v>23.945493871665462</v>
      </c>
      <c r="T2187" s="1">
        <v>23.303104833800074</v>
      </c>
      <c r="U2187" s="1">
        <v>24.366077322017915</v>
      </c>
      <c r="V2187" s="1">
        <v>25.476837981101635</v>
      </c>
      <c r="W2187" s="1">
        <v>26.450122334847954</v>
      </c>
      <c r="X2187" s="1">
        <v>28.786729857819907</v>
      </c>
      <c r="Y2187" s="1">
        <v>26.73711911357341</v>
      </c>
    </row>
    <row r="2188" spans="1:25" x14ac:dyDescent="0.25">
      <c r="A2188" s="1" t="s">
        <v>263</v>
      </c>
      <c r="B2188" s="1" t="s">
        <v>20</v>
      </c>
      <c r="C2188" s="1"/>
      <c r="D2188" s="1" t="s">
        <v>21</v>
      </c>
      <c r="E2188" s="1">
        <v>353.70000000000005</v>
      </c>
      <c r="F2188" s="1">
        <v>364.2</v>
      </c>
      <c r="G2188" s="1">
        <v>372.5</v>
      </c>
      <c r="H2188" s="1">
        <v>359.1</v>
      </c>
      <c r="I2188" s="1">
        <v>403.09999999999997</v>
      </c>
      <c r="J2188" s="1">
        <v>395.59999999999997</v>
      </c>
      <c r="K2188" s="1">
        <v>359.79999999999995</v>
      </c>
      <c r="L2188" s="1">
        <v>365.09999999999997</v>
      </c>
      <c r="M2188" s="1">
        <v>386.6</v>
      </c>
      <c r="N2188" s="1">
        <v>386.1443503679065</v>
      </c>
      <c r="O2188" s="1">
        <v>385.2377529057253</v>
      </c>
      <c r="P2188" s="1">
        <v>377.71370558375634</v>
      </c>
      <c r="Q2188" s="1">
        <v>380.55774664895546</v>
      </c>
      <c r="R2188" s="1">
        <v>388.8761521146784</v>
      </c>
      <c r="S2188" s="1">
        <v>384.74549387166547</v>
      </c>
      <c r="T2188" s="1">
        <v>379.90310483380011</v>
      </c>
      <c r="U2188" s="1">
        <v>387.86607732201799</v>
      </c>
      <c r="V2188" s="1">
        <v>394.17683798110164</v>
      </c>
      <c r="W2188" s="1">
        <v>392.65012233484794</v>
      </c>
      <c r="X2188" s="1">
        <v>391.68672985781996</v>
      </c>
      <c r="Y2188" s="1">
        <v>393.13711911357336</v>
      </c>
    </row>
    <row r="2189" spans="1:25" x14ac:dyDescent="0.25">
      <c r="A2189" s="1" t="s">
        <v>264</v>
      </c>
      <c r="B2189" s="1" t="s">
        <v>4</v>
      </c>
      <c r="C2189" s="1"/>
      <c r="D2189" s="1" t="s">
        <v>5</v>
      </c>
      <c r="E2189" s="1"/>
      <c r="F2189" s="1"/>
      <c r="G2189" s="1"/>
      <c r="H2189" s="1"/>
      <c r="I2189" s="1"/>
      <c r="J2189" s="1"/>
      <c r="K2189" s="1"/>
      <c r="L2189" s="1"/>
      <c r="M2189" s="1"/>
      <c r="N2189" s="1">
        <v>186.7</v>
      </c>
      <c r="O2189" s="1">
        <v>178</v>
      </c>
      <c r="P2189" s="1">
        <v>162</v>
      </c>
      <c r="Q2189" s="1">
        <v>162.1</v>
      </c>
      <c r="R2189" s="1">
        <v>154.69999999999999</v>
      </c>
      <c r="S2189" s="1">
        <v>143.4</v>
      </c>
      <c r="T2189" s="1">
        <v>135.80000000000001</v>
      </c>
      <c r="U2189" s="1">
        <v>140.9</v>
      </c>
      <c r="V2189" s="1">
        <v>150</v>
      </c>
      <c r="W2189" s="1">
        <v>130.5</v>
      </c>
      <c r="X2189" s="1">
        <v>119.8</v>
      </c>
      <c r="Y2189" s="1">
        <v>128</v>
      </c>
    </row>
    <row r="2190" spans="1:25" x14ac:dyDescent="0.25">
      <c r="A2190" s="1" t="s">
        <v>264</v>
      </c>
      <c r="B2190" s="1" t="s">
        <v>6</v>
      </c>
      <c r="C2190" s="1"/>
      <c r="D2190" s="1" t="s">
        <v>7</v>
      </c>
      <c r="E2190" s="1"/>
      <c r="F2190" s="1"/>
      <c r="G2190" s="1"/>
      <c r="H2190" s="1"/>
      <c r="I2190" s="1"/>
      <c r="J2190" s="1"/>
      <c r="K2190" s="1"/>
      <c r="L2190" s="1"/>
      <c r="M2190" s="1"/>
      <c r="N2190" s="1">
        <v>203.24782658300055</v>
      </c>
      <c r="O2190" s="1">
        <v>187.592187455675</v>
      </c>
      <c r="P2190" s="1">
        <v>188.95754357612839</v>
      </c>
      <c r="Q2190" s="1">
        <v>191.61794390363673</v>
      </c>
      <c r="R2190" s="1">
        <v>189.79827734711455</v>
      </c>
      <c r="S2190" s="1">
        <v>189.47664472730438</v>
      </c>
      <c r="T2190" s="1">
        <v>199.90536369062846</v>
      </c>
      <c r="U2190" s="1">
        <v>183.04523736171407</v>
      </c>
      <c r="V2190" s="1">
        <v>191.7285385689641</v>
      </c>
      <c r="W2190" s="1">
        <v>189.96939069856043</v>
      </c>
      <c r="X2190" s="1">
        <v>198.5226753670473</v>
      </c>
      <c r="Y2190" s="1">
        <v>214.05219254237286</v>
      </c>
    </row>
    <row r="2191" spans="1:25" x14ac:dyDescent="0.25">
      <c r="A2191" s="1" t="s">
        <v>264</v>
      </c>
      <c r="B2191" s="1" t="s">
        <v>8</v>
      </c>
      <c r="C2191" s="1"/>
      <c r="D2191" s="1" t="s">
        <v>9</v>
      </c>
      <c r="E2191" s="1"/>
      <c r="F2191" s="1"/>
      <c r="G2191" s="1"/>
      <c r="H2191" s="1"/>
      <c r="I2191" s="1"/>
      <c r="J2191" s="1"/>
      <c r="K2191" s="1"/>
      <c r="L2191" s="1"/>
      <c r="M2191" s="1"/>
      <c r="N2191" s="1">
        <v>198.19731888191674</v>
      </c>
      <c r="O2191" s="1">
        <v>199.27827295679555</v>
      </c>
      <c r="P2191" s="1">
        <v>200.5003174419947</v>
      </c>
      <c r="Q2191" s="1">
        <v>209.42406770848379</v>
      </c>
      <c r="R2191" s="1">
        <v>220.69425208153891</v>
      </c>
      <c r="S2191" s="1">
        <v>228.66520049870974</v>
      </c>
      <c r="T2191" s="1">
        <v>237.07607231175916</v>
      </c>
      <c r="U2191" s="1">
        <v>224.00817252485643</v>
      </c>
      <c r="V2191" s="1">
        <v>255.75922944220815</v>
      </c>
      <c r="W2191" s="1">
        <v>271.78580020137696</v>
      </c>
      <c r="X2191" s="1">
        <v>270.89673735725938</v>
      </c>
      <c r="Y2191" s="1">
        <v>275.37391186440681</v>
      </c>
    </row>
    <row r="2192" spans="1:25" x14ac:dyDescent="0.25">
      <c r="A2192" s="1" t="s">
        <v>264</v>
      </c>
      <c r="B2192" s="1" t="s">
        <v>10</v>
      </c>
      <c r="C2192" s="1"/>
      <c r="D2192" s="1" t="s">
        <v>11</v>
      </c>
      <c r="E2192" s="1"/>
      <c r="F2192" s="1"/>
      <c r="G2192" s="1"/>
      <c r="H2192" s="1"/>
      <c r="I2192" s="1"/>
      <c r="J2192" s="1"/>
      <c r="K2192" s="1"/>
      <c r="L2192" s="1"/>
      <c r="M2192" s="1"/>
      <c r="N2192" s="1">
        <v>26.854854535082715</v>
      </c>
      <c r="O2192" s="1">
        <v>26.429539587529433</v>
      </c>
      <c r="P2192" s="1">
        <v>28.042138981876953</v>
      </c>
      <c r="Q2192" s="1">
        <v>28.757988387879482</v>
      </c>
      <c r="R2192" s="1">
        <v>29.107470571346543</v>
      </c>
      <c r="S2192" s="1">
        <v>28.258154773985911</v>
      </c>
      <c r="T2192" s="1">
        <v>29.218563997612346</v>
      </c>
      <c r="U2192" s="1">
        <v>26.746590113429491</v>
      </c>
      <c r="V2192" s="1">
        <v>30.712231988827735</v>
      </c>
      <c r="W2192" s="1">
        <v>31.444809100062585</v>
      </c>
      <c r="X2192" s="1">
        <v>35.280587275693307</v>
      </c>
      <c r="Y2192" s="1">
        <v>37.573895593220342</v>
      </c>
    </row>
    <row r="2193" spans="1:25" x14ac:dyDescent="0.25">
      <c r="A2193" s="1" t="s">
        <v>264</v>
      </c>
      <c r="B2193" s="1" t="s">
        <v>12</v>
      </c>
      <c r="C2193" s="1"/>
      <c r="D2193" s="1" t="s">
        <v>13</v>
      </c>
      <c r="E2193" s="1"/>
      <c r="F2193" s="1"/>
      <c r="G2193" s="1"/>
      <c r="H2193" s="1"/>
      <c r="I2193" s="1"/>
      <c r="J2193" s="1"/>
      <c r="K2193" s="1"/>
      <c r="L2193" s="1"/>
      <c r="M2193" s="1"/>
      <c r="N2193" s="1">
        <v>75.86230466141312</v>
      </c>
      <c r="O2193" s="1">
        <v>79.928081859623035</v>
      </c>
      <c r="P2193" s="1">
        <v>77.193092008976492</v>
      </c>
      <c r="Q2193" s="1">
        <v>80.693903040262938</v>
      </c>
      <c r="R2193" s="1">
        <v>79.10058275817164</v>
      </c>
      <c r="S2193" s="1">
        <v>81.602029426686968</v>
      </c>
      <c r="T2193" s="1">
        <v>81.430528891398453</v>
      </c>
      <c r="U2193" s="1">
        <v>76.102733113932004</v>
      </c>
      <c r="V2193" s="1">
        <v>85.4374996063612</v>
      </c>
      <c r="W2193" s="1">
        <v>88.252261993537161</v>
      </c>
      <c r="X2193" s="1">
        <v>85.427733153473554</v>
      </c>
      <c r="Y2193" s="1">
        <v>80.290599771103331</v>
      </c>
    </row>
    <row r="2194" spans="1:25" x14ac:dyDescent="0.25">
      <c r="A2194" s="1" t="s">
        <v>264</v>
      </c>
      <c r="B2194" s="1" t="s">
        <v>14</v>
      </c>
      <c r="C2194" s="1"/>
      <c r="D2194" s="1" t="s">
        <v>15</v>
      </c>
      <c r="E2194" s="1"/>
      <c r="F2194" s="1"/>
      <c r="G2194" s="1"/>
      <c r="H2194" s="1"/>
      <c r="I2194" s="1"/>
      <c r="J2194" s="1"/>
      <c r="K2194" s="1"/>
      <c r="L2194" s="1"/>
      <c r="M2194" s="1"/>
      <c r="N2194" s="1">
        <v>65.470632429544537</v>
      </c>
      <c r="O2194" s="1">
        <v>68.103795544922576</v>
      </c>
      <c r="P2194" s="1">
        <v>67.966826031807983</v>
      </c>
      <c r="Q2194" s="1">
        <v>69.490846343467538</v>
      </c>
      <c r="R2194" s="1">
        <v>68.205755957807014</v>
      </c>
      <c r="S2194" s="1">
        <v>71.921359715880257</v>
      </c>
      <c r="T2194" s="1">
        <v>70.39041345128301</v>
      </c>
      <c r="U2194" s="1">
        <v>66.385961448048903</v>
      </c>
      <c r="V2194" s="1">
        <v>75.466861911509994</v>
      </c>
      <c r="W2194" s="1">
        <v>78.604051702709427</v>
      </c>
      <c r="X2194" s="1">
        <v>76.150260592311</v>
      </c>
      <c r="Y2194" s="1">
        <v>73.802548795199357</v>
      </c>
    </row>
    <row r="2195" spans="1:25" x14ac:dyDescent="0.25">
      <c r="A2195" s="1" t="s">
        <v>264</v>
      </c>
      <c r="B2195" s="1" t="s">
        <v>16</v>
      </c>
      <c r="C2195" s="1"/>
      <c r="D2195" s="1" t="s">
        <v>17</v>
      </c>
      <c r="E2195" s="1"/>
      <c r="F2195" s="1"/>
      <c r="G2195" s="1"/>
      <c r="H2195" s="1"/>
      <c r="I2195" s="1"/>
      <c r="J2195" s="1"/>
      <c r="K2195" s="1"/>
      <c r="L2195" s="1"/>
      <c r="M2195" s="1"/>
      <c r="N2195" s="1">
        <v>90.567062909042335</v>
      </c>
      <c r="O2195" s="1">
        <v>95.468122595454403</v>
      </c>
      <c r="P2195" s="1">
        <v>91.240081959215544</v>
      </c>
      <c r="Q2195" s="1">
        <v>92.415250616269518</v>
      </c>
      <c r="R2195" s="1">
        <v>88.193661284021346</v>
      </c>
      <c r="S2195" s="1">
        <v>92.87661085743278</v>
      </c>
      <c r="T2195" s="1">
        <v>94.979057657318521</v>
      </c>
      <c r="U2195" s="1">
        <v>86.811305438019133</v>
      </c>
      <c r="V2195" s="1">
        <v>92.795638482128794</v>
      </c>
      <c r="W2195" s="1">
        <v>98.543686303753418</v>
      </c>
      <c r="X2195" s="1">
        <v>98.622006254215464</v>
      </c>
      <c r="Y2195" s="1">
        <v>96.506851433697292</v>
      </c>
    </row>
    <row r="2196" spans="1:25" x14ac:dyDescent="0.25">
      <c r="A2196" s="1" t="s">
        <v>264</v>
      </c>
      <c r="B2196" s="1" t="s">
        <v>18</v>
      </c>
      <c r="C2196" s="1"/>
      <c r="D2196" s="1" t="s">
        <v>19</v>
      </c>
      <c r="E2196" s="1"/>
      <c r="F2196" s="1"/>
      <c r="G2196" s="1"/>
      <c r="H2196" s="1"/>
      <c r="I2196" s="1"/>
      <c r="J2196" s="1"/>
      <c r="K2196" s="1"/>
      <c r="L2196" s="1"/>
      <c r="M2196" s="1"/>
      <c r="N2196" s="1">
        <v>64.048650075215747</v>
      </c>
      <c r="O2196" s="1">
        <v>57.107655025341344</v>
      </c>
      <c r="P2196" s="1">
        <v>51.93129817979306</v>
      </c>
      <c r="Q2196" s="1">
        <v>54.351150747986189</v>
      </c>
      <c r="R2196" s="1">
        <v>57.665732590690027</v>
      </c>
      <c r="S2196" s="1">
        <v>63.254301272465653</v>
      </c>
      <c r="T2196" s="1">
        <v>61.703065451532723</v>
      </c>
      <c r="U2196" s="1">
        <v>63.807137581046696</v>
      </c>
      <c r="V2196" s="1">
        <v>68.657741859305702</v>
      </c>
      <c r="W2196" s="1">
        <v>69.453133069155058</v>
      </c>
      <c r="X2196" s="1">
        <v>80.395357015442642</v>
      </c>
      <c r="Y2196" s="1">
        <v>72.122193459093694</v>
      </c>
    </row>
    <row r="2197" spans="1:25" x14ac:dyDescent="0.25">
      <c r="A2197" s="1" t="s">
        <v>264</v>
      </c>
      <c r="B2197" s="1" t="s">
        <v>20</v>
      </c>
      <c r="C2197" s="1"/>
      <c r="D2197" s="1" t="s">
        <v>21</v>
      </c>
      <c r="E2197" s="1">
        <v>0</v>
      </c>
      <c r="F2197" s="1">
        <v>904.5</v>
      </c>
      <c r="G2197" s="1">
        <v>906.7</v>
      </c>
      <c r="H2197" s="1">
        <v>853.90000000000009</v>
      </c>
      <c r="I2197" s="1">
        <v>838</v>
      </c>
      <c r="J2197" s="1">
        <v>824.5</v>
      </c>
      <c r="K2197" s="1">
        <v>853.90000000000009</v>
      </c>
      <c r="L2197" s="1">
        <v>904.3</v>
      </c>
      <c r="M2197" s="1">
        <v>867.6</v>
      </c>
      <c r="N2197" s="1">
        <v>910.9486500752156</v>
      </c>
      <c r="O2197" s="1">
        <v>891.90765502534134</v>
      </c>
      <c r="P2197" s="1">
        <v>867.83129817979318</v>
      </c>
      <c r="Q2197" s="1">
        <v>888.85115074798614</v>
      </c>
      <c r="R2197" s="1">
        <v>887.46573259068998</v>
      </c>
      <c r="S2197" s="1">
        <v>899.45430127246573</v>
      </c>
      <c r="T2197" s="1">
        <v>910.50306545153285</v>
      </c>
      <c r="U2197" s="1">
        <v>867.80713758104673</v>
      </c>
      <c r="V2197" s="1">
        <v>950.55774185930568</v>
      </c>
      <c r="W2197" s="1">
        <v>958.55313306915491</v>
      </c>
      <c r="X2197" s="1">
        <v>965.09535701544269</v>
      </c>
      <c r="Y2197" s="1">
        <v>977.72219345909343</v>
      </c>
    </row>
    <row r="2198" spans="1:25" x14ac:dyDescent="0.25">
      <c r="A2198" s="1" t="s">
        <v>265</v>
      </c>
      <c r="B2198" s="1" t="s">
        <v>4</v>
      </c>
      <c r="C2198" s="1"/>
      <c r="D2198" s="1" t="s">
        <v>5</v>
      </c>
      <c r="E2198" s="1"/>
      <c r="F2198" s="1"/>
      <c r="G2198" s="1"/>
      <c r="H2198" s="1"/>
      <c r="I2198" s="1"/>
      <c r="J2198" s="1"/>
      <c r="K2198" s="1"/>
      <c r="L2198" s="1"/>
      <c r="M2198" s="1"/>
      <c r="N2198" s="1">
        <v>44.8</v>
      </c>
      <c r="O2198" s="1">
        <v>40.799999999999997</v>
      </c>
      <c r="P2198" s="1">
        <v>50.4</v>
      </c>
      <c r="Q2198" s="1">
        <v>50.1</v>
      </c>
      <c r="R2198" s="1">
        <v>44.6</v>
      </c>
      <c r="S2198" s="1">
        <v>47.5</v>
      </c>
      <c r="T2198" s="1">
        <v>48</v>
      </c>
      <c r="U2198" s="1">
        <v>44.4</v>
      </c>
      <c r="V2198" s="1">
        <v>47.2</v>
      </c>
      <c r="W2198" s="1">
        <v>39.9</v>
      </c>
      <c r="X2198" s="1">
        <v>42</v>
      </c>
      <c r="Y2198" s="1">
        <v>42.3</v>
      </c>
    </row>
    <row r="2199" spans="1:25" x14ac:dyDescent="0.25">
      <c r="A2199" s="1" t="s">
        <v>265</v>
      </c>
      <c r="B2199" s="1" t="s">
        <v>6</v>
      </c>
      <c r="C2199" s="1"/>
      <c r="D2199" s="1" t="s">
        <v>7</v>
      </c>
      <c r="E2199" s="1"/>
      <c r="F2199" s="1"/>
      <c r="G2199" s="1"/>
      <c r="H2199" s="1"/>
      <c r="I2199" s="1"/>
      <c r="J2199" s="1"/>
      <c r="K2199" s="1"/>
      <c r="L2199" s="1"/>
      <c r="M2199" s="1"/>
      <c r="N2199" s="1">
        <v>303.09463776383342</v>
      </c>
      <c r="O2199" s="1">
        <v>285.88602876514142</v>
      </c>
      <c r="P2199" s="1">
        <v>293.71571049290088</v>
      </c>
      <c r="Q2199" s="1">
        <v>299.28091510442243</v>
      </c>
      <c r="R2199" s="1">
        <v>297.7936261843239</v>
      </c>
      <c r="S2199" s="1">
        <v>284.18301487430779</v>
      </c>
      <c r="T2199" s="1">
        <v>267.50808106648475</v>
      </c>
      <c r="U2199" s="1">
        <v>256.83091443775385</v>
      </c>
      <c r="V2199" s="1">
        <v>287.75178674114846</v>
      </c>
      <c r="W2199" s="1">
        <v>279.08775138106512</v>
      </c>
      <c r="X2199" s="1">
        <v>263.53272430668841</v>
      </c>
      <c r="Y2199" s="1">
        <v>262.3568216949152</v>
      </c>
    </row>
    <row r="2200" spans="1:25" x14ac:dyDescent="0.25">
      <c r="A2200" s="1" t="s">
        <v>265</v>
      </c>
      <c r="B2200" s="1" t="s">
        <v>8</v>
      </c>
      <c r="C2200" s="1"/>
      <c r="D2200" s="1" t="s">
        <v>9</v>
      </c>
      <c r="E2200" s="1"/>
      <c r="F2200" s="1"/>
      <c r="G2200" s="1"/>
      <c r="H2200" s="1"/>
      <c r="I2200" s="1"/>
      <c r="J2200" s="1"/>
      <c r="K2200" s="1"/>
      <c r="L2200" s="1"/>
      <c r="M2200" s="1"/>
      <c r="N2200" s="1">
        <v>302.55788648031944</v>
      </c>
      <c r="O2200" s="1">
        <v>322.93598195795863</v>
      </c>
      <c r="P2200" s="1">
        <v>323.29557312709221</v>
      </c>
      <c r="Q2200" s="1">
        <v>339.80305612524916</v>
      </c>
      <c r="R2200" s="1">
        <v>347.03673270169395</v>
      </c>
      <c r="S2200" s="1">
        <v>337.03451825219628</v>
      </c>
      <c r="T2200" s="1">
        <v>319.5924078337739</v>
      </c>
      <c r="U2200" s="1">
        <v>317.44092424030242</v>
      </c>
      <c r="V2200" s="1">
        <v>347.75439907993098</v>
      </c>
      <c r="W2200" s="1">
        <v>332.8160638963725</v>
      </c>
      <c r="X2200" s="1">
        <v>331.73338499184342</v>
      </c>
      <c r="Y2200" s="1">
        <v>343.49007457627124</v>
      </c>
    </row>
    <row r="2201" spans="1:25" x14ac:dyDescent="0.25">
      <c r="A2201" s="1" t="s">
        <v>265</v>
      </c>
      <c r="B2201" s="1" t="s">
        <v>10</v>
      </c>
      <c r="C2201" s="1"/>
      <c r="D2201" s="1" t="s">
        <v>11</v>
      </c>
      <c r="E2201" s="1"/>
      <c r="F2201" s="1"/>
      <c r="G2201" s="1"/>
      <c r="H2201" s="1"/>
      <c r="I2201" s="1"/>
      <c r="J2201" s="1"/>
      <c r="K2201" s="1"/>
      <c r="L2201" s="1"/>
      <c r="M2201" s="1"/>
      <c r="N2201" s="1">
        <v>40.047475755847117</v>
      </c>
      <c r="O2201" s="1">
        <v>40.277989276899945</v>
      </c>
      <c r="P2201" s="1">
        <v>43.588716380006929</v>
      </c>
      <c r="Q2201" s="1">
        <v>44.916028770328424</v>
      </c>
      <c r="R2201" s="1">
        <v>45.669641113982209</v>
      </c>
      <c r="S2201" s="1">
        <v>42.3824668734959</v>
      </c>
      <c r="T2201" s="1">
        <v>39.099511099741335</v>
      </c>
      <c r="U2201" s="1">
        <v>37.528161321943699</v>
      </c>
      <c r="V2201" s="1">
        <v>46.09381417892056</v>
      </c>
      <c r="W2201" s="1">
        <v>46.196184722562386</v>
      </c>
      <c r="X2201" s="1">
        <v>46.833890701468192</v>
      </c>
      <c r="Y2201" s="1">
        <v>46.053103728813561</v>
      </c>
    </row>
    <row r="2202" spans="1:25" x14ac:dyDescent="0.25">
      <c r="A2202" s="1" t="s">
        <v>265</v>
      </c>
      <c r="B2202" s="1" t="s">
        <v>12</v>
      </c>
      <c r="C2202" s="1"/>
      <c r="D2202" s="1" t="s">
        <v>13</v>
      </c>
      <c r="E2202" s="1"/>
      <c r="F2202" s="1"/>
      <c r="G2202" s="1"/>
      <c r="H2202" s="1"/>
      <c r="I2202" s="1"/>
      <c r="J2202" s="1"/>
      <c r="K2202" s="1"/>
      <c r="L2202" s="1"/>
      <c r="M2202" s="1"/>
      <c r="N2202" s="1">
        <v>110.4730499532523</v>
      </c>
      <c r="O2202" s="1">
        <v>114.45963919692218</v>
      </c>
      <c r="P2202" s="1">
        <v>108.93238364718511</v>
      </c>
      <c r="Q2202" s="1">
        <v>116.35089564502876</v>
      </c>
      <c r="R2202" s="1">
        <v>120.17914441984635</v>
      </c>
      <c r="S2202" s="1">
        <v>120.81339421613394</v>
      </c>
      <c r="T2202" s="1">
        <v>120.52906079427818</v>
      </c>
      <c r="U2202" s="1">
        <v>109.75653659301051</v>
      </c>
      <c r="V2202" s="1">
        <v>113.49009604786649</v>
      </c>
      <c r="W2202" s="1">
        <v>120.00844519015661</v>
      </c>
      <c r="X2202" s="1">
        <v>118.09514071984795</v>
      </c>
      <c r="Y2202" s="1">
        <v>116.75137492653653</v>
      </c>
    </row>
    <row r="2203" spans="1:25" x14ac:dyDescent="0.25">
      <c r="A2203" s="1" t="s">
        <v>265</v>
      </c>
      <c r="B2203" s="1" t="s">
        <v>14</v>
      </c>
      <c r="C2203" s="1"/>
      <c r="D2203" s="1" t="s">
        <v>15</v>
      </c>
      <c r="E2203" s="1"/>
      <c r="F2203" s="1"/>
      <c r="G2203" s="1"/>
      <c r="H2203" s="1"/>
      <c r="I2203" s="1"/>
      <c r="J2203" s="1"/>
      <c r="K2203" s="1"/>
      <c r="L2203" s="1"/>
      <c r="M2203" s="1"/>
      <c r="N2203" s="1">
        <v>95.340373313743811</v>
      </c>
      <c r="O2203" s="1">
        <v>97.526872716691997</v>
      </c>
      <c r="P2203" s="1">
        <v>95.912576836764572</v>
      </c>
      <c r="Q2203" s="1">
        <v>100.19743631881677</v>
      </c>
      <c r="R2203" s="1">
        <v>103.62640968876157</v>
      </c>
      <c r="S2203" s="1">
        <v>106.48097412480973</v>
      </c>
      <c r="T2203" s="1">
        <v>104.18807955329694</v>
      </c>
      <c r="U2203" s="1">
        <v>95.7428584861307</v>
      </c>
      <c r="V2203" s="1">
        <v>100.2456935915604</v>
      </c>
      <c r="W2203" s="1">
        <v>106.88847874720359</v>
      </c>
      <c r="X2203" s="1">
        <v>105.26997976577351</v>
      </c>
      <c r="Y2203" s="1">
        <v>107.3170342417025</v>
      </c>
    </row>
    <row r="2204" spans="1:25" x14ac:dyDescent="0.25">
      <c r="A2204" s="1" t="s">
        <v>265</v>
      </c>
      <c r="B2204" s="1" t="s">
        <v>16</v>
      </c>
      <c r="C2204" s="1"/>
      <c r="D2204" s="1" t="s">
        <v>17</v>
      </c>
      <c r="E2204" s="1"/>
      <c r="F2204" s="1"/>
      <c r="G2204" s="1"/>
      <c r="H2204" s="1"/>
      <c r="I2204" s="1"/>
      <c r="J2204" s="1"/>
      <c r="K2204" s="1"/>
      <c r="L2204" s="1"/>
      <c r="M2204" s="1"/>
      <c r="N2204" s="1">
        <v>131.88657673300384</v>
      </c>
      <c r="O2204" s="1">
        <v>136.71348808638584</v>
      </c>
      <c r="P2204" s="1">
        <v>128.75503951605037</v>
      </c>
      <c r="Q2204" s="1">
        <v>133.25166803615448</v>
      </c>
      <c r="R2204" s="1">
        <v>133.9944458913921</v>
      </c>
      <c r="S2204" s="1">
        <v>137.50563165905632</v>
      </c>
      <c r="T2204" s="1">
        <v>140.58285965242487</v>
      </c>
      <c r="U2204" s="1">
        <v>125.20060492085881</v>
      </c>
      <c r="V2204" s="1">
        <v>123.26421036057314</v>
      </c>
      <c r="W2204" s="1">
        <v>134.00307606263982</v>
      </c>
      <c r="X2204" s="1">
        <v>136.33487951437857</v>
      </c>
      <c r="Y2204" s="1">
        <v>140.33159083176093</v>
      </c>
    </row>
    <row r="2205" spans="1:25" x14ac:dyDescent="0.25">
      <c r="A2205" s="1" t="s">
        <v>265</v>
      </c>
      <c r="B2205" s="1" t="s">
        <v>18</v>
      </c>
      <c r="C2205" s="1"/>
      <c r="D2205" s="1" t="s">
        <v>19</v>
      </c>
      <c r="E2205" s="1"/>
      <c r="F2205" s="1"/>
      <c r="G2205" s="1"/>
      <c r="H2205" s="1"/>
      <c r="I2205" s="1"/>
      <c r="J2205" s="1"/>
      <c r="K2205" s="1"/>
      <c r="L2205" s="1"/>
      <c r="M2205" s="1"/>
      <c r="N2205" s="1">
        <v>90.346266923543851</v>
      </c>
      <c r="O2205" s="1">
        <v>88.261711025562903</v>
      </c>
      <c r="P2205" s="1">
        <v>86.274780901017095</v>
      </c>
      <c r="Q2205" s="1">
        <v>87.946015535097814</v>
      </c>
      <c r="R2205" s="1">
        <v>94.946676863582582</v>
      </c>
      <c r="S2205" s="1">
        <v>100.73394746494372</v>
      </c>
      <c r="T2205" s="1">
        <v>98.500342446837891</v>
      </c>
      <c r="U2205" s="1">
        <v>100.30919486772632</v>
      </c>
      <c r="V2205" s="1">
        <v>104.16760515336779</v>
      </c>
      <c r="W2205" s="1">
        <v>100.33671225872429</v>
      </c>
      <c r="X2205" s="1">
        <v>105.20311401049895</v>
      </c>
      <c r="Y2205" s="1">
        <v>108.98212271888455</v>
      </c>
    </row>
    <row r="2206" spans="1:25" x14ac:dyDescent="0.25">
      <c r="A2206" s="1" t="s">
        <v>265</v>
      </c>
      <c r="B2206" s="1" t="s">
        <v>20</v>
      </c>
      <c r="C2206" s="1"/>
      <c r="D2206" s="1" t="s">
        <v>21</v>
      </c>
      <c r="E2206" s="1">
        <v>0</v>
      </c>
      <c r="F2206" s="1">
        <v>678.2</v>
      </c>
      <c r="G2206" s="1">
        <v>833.80000000000007</v>
      </c>
      <c r="H2206" s="1">
        <v>911.8</v>
      </c>
      <c r="I2206" s="1">
        <v>876.80000000000007</v>
      </c>
      <c r="J2206" s="1">
        <v>990.59999999999991</v>
      </c>
      <c r="K2206" s="1">
        <v>1010.9</v>
      </c>
      <c r="L2206" s="1">
        <v>1002.8</v>
      </c>
      <c r="M2206" s="1">
        <v>1082.2</v>
      </c>
      <c r="N2206" s="1">
        <v>1118.5462669235437</v>
      </c>
      <c r="O2206" s="1">
        <v>1126.8617110255627</v>
      </c>
      <c r="P2206" s="1">
        <v>1130.8747809010172</v>
      </c>
      <c r="Q2206" s="1">
        <v>1171.8460155350981</v>
      </c>
      <c r="R2206" s="1">
        <v>1187.8466768635826</v>
      </c>
      <c r="S2206" s="1">
        <v>1176.6339474649435</v>
      </c>
      <c r="T2206" s="1">
        <v>1138.000342446838</v>
      </c>
      <c r="U2206" s="1">
        <v>1087.2091948677262</v>
      </c>
      <c r="V2206" s="1">
        <v>1169.9676051533677</v>
      </c>
      <c r="W2206" s="1">
        <v>1159.2367122587243</v>
      </c>
      <c r="X2206" s="1">
        <v>1149.0031140104988</v>
      </c>
      <c r="Y2206" s="1">
        <v>1167.5821227188844</v>
      </c>
    </row>
    <row r="2207" spans="1:25" x14ac:dyDescent="0.25">
      <c r="A2207" s="1" t="s">
        <v>266</v>
      </c>
      <c r="B2207" s="1" t="s">
        <v>4</v>
      </c>
      <c r="C2207" s="1"/>
      <c r="D2207" s="1" t="s">
        <v>5</v>
      </c>
      <c r="E2207" s="1"/>
      <c r="F2207" s="1"/>
      <c r="G2207" s="1"/>
      <c r="H2207" s="1"/>
      <c r="I2207" s="1"/>
      <c r="J2207" s="1"/>
      <c r="K2207" s="1"/>
      <c r="L2207" s="1"/>
      <c r="M2207" s="1"/>
      <c r="N2207" s="1">
        <v>200.1</v>
      </c>
      <c r="O2207" s="1">
        <v>211.9</v>
      </c>
      <c r="P2207" s="1">
        <v>198.6</v>
      </c>
      <c r="Q2207" s="1">
        <v>186.5</v>
      </c>
      <c r="R2207" s="1">
        <v>183.6</v>
      </c>
      <c r="S2207" s="1">
        <v>174.5</v>
      </c>
      <c r="T2207" s="1">
        <v>169.3</v>
      </c>
      <c r="U2207" s="1">
        <v>165.6</v>
      </c>
      <c r="V2207" s="1">
        <v>178.8</v>
      </c>
      <c r="W2207" s="1">
        <v>173.7</v>
      </c>
      <c r="X2207" s="1">
        <v>159.69999999999999</v>
      </c>
      <c r="Y2207" s="1">
        <v>164.4</v>
      </c>
    </row>
    <row r="2208" spans="1:25" x14ac:dyDescent="0.25">
      <c r="A2208" s="1" t="s">
        <v>266</v>
      </c>
      <c r="B2208" s="1" t="s">
        <v>6</v>
      </c>
      <c r="C2208" s="1"/>
      <c r="D2208" s="1" t="s">
        <v>7</v>
      </c>
      <c r="E2208" s="1"/>
      <c r="F2208" s="1"/>
      <c r="G2208" s="1"/>
      <c r="H2208" s="1"/>
      <c r="I2208" s="1"/>
      <c r="J2208" s="1"/>
      <c r="K2208" s="1"/>
      <c r="L2208" s="1"/>
      <c r="M2208" s="1"/>
      <c r="N2208" s="1">
        <v>180.47459212778091</v>
      </c>
      <c r="O2208" s="1">
        <v>186.14765538566283</v>
      </c>
      <c r="P2208" s="1">
        <v>199.5643079764516</v>
      </c>
      <c r="Q2208" s="1">
        <v>205.8166902567954</v>
      </c>
      <c r="R2208" s="1">
        <v>206.3136950904393</v>
      </c>
      <c r="S2208" s="1">
        <v>194.39728609121752</v>
      </c>
      <c r="T2208" s="1">
        <v>188.2942099428669</v>
      </c>
      <c r="U2208" s="1">
        <v>184.52869065957154</v>
      </c>
      <c r="V2208" s="1">
        <v>231.21889427421345</v>
      </c>
      <c r="W2208" s="1">
        <v>234.77820230222875</v>
      </c>
      <c r="X2208" s="1">
        <v>226.64672104404565</v>
      </c>
      <c r="Y2208" s="1">
        <v>234.33276203389829</v>
      </c>
    </row>
    <row r="2209" spans="1:25" x14ac:dyDescent="0.25">
      <c r="A2209" s="1" t="s">
        <v>266</v>
      </c>
      <c r="B2209" s="1" t="s">
        <v>8</v>
      </c>
      <c r="C2209" s="1"/>
      <c r="D2209" s="1" t="s">
        <v>9</v>
      </c>
      <c r="E2209" s="1"/>
      <c r="F2209" s="1"/>
      <c r="G2209" s="1"/>
      <c r="H2209" s="1"/>
      <c r="I2209" s="1"/>
      <c r="J2209" s="1"/>
      <c r="K2209" s="1"/>
      <c r="L2209" s="1"/>
      <c r="M2209" s="1"/>
      <c r="N2209" s="1">
        <v>164.5795493439818</v>
      </c>
      <c r="O2209" s="1">
        <v>159.82632265751323</v>
      </c>
      <c r="P2209" s="1">
        <v>184.5194620801108</v>
      </c>
      <c r="Q2209" s="1">
        <v>200.99437592073718</v>
      </c>
      <c r="R2209" s="1">
        <v>203.54602928509905</v>
      </c>
      <c r="S2209" s="1">
        <v>204.31070486241987</v>
      </c>
      <c r="T2209" s="1">
        <v>205.78433529461921</v>
      </c>
      <c r="U2209" s="1">
        <v>203.30795686878585</v>
      </c>
      <c r="V2209" s="1">
        <v>246.24307073030474</v>
      </c>
      <c r="W2209" s="1">
        <v>253.5599804065638</v>
      </c>
      <c r="X2209" s="1">
        <v>249.27460848287114</v>
      </c>
      <c r="Y2209" s="1">
        <v>252.33336949152545</v>
      </c>
    </row>
    <row r="2210" spans="1:25" x14ac:dyDescent="0.25">
      <c r="A2210" s="1" t="s">
        <v>266</v>
      </c>
      <c r="B2210" s="1" t="s">
        <v>10</v>
      </c>
      <c r="C2210" s="1"/>
      <c r="D2210" s="1" t="s">
        <v>11</v>
      </c>
      <c r="E2210" s="1"/>
      <c r="F2210" s="1"/>
      <c r="G2210" s="1"/>
      <c r="H2210" s="1"/>
      <c r="I2210" s="1"/>
      <c r="J2210" s="1"/>
      <c r="K2210" s="1"/>
      <c r="L2210" s="1"/>
      <c r="M2210" s="1"/>
      <c r="N2210" s="1">
        <v>23.845858528237304</v>
      </c>
      <c r="O2210" s="1">
        <v>26.226021956823921</v>
      </c>
      <c r="P2210" s="1">
        <v>29.616229943437613</v>
      </c>
      <c r="Q2210" s="1">
        <v>30.888933822467425</v>
      </c>
      <c r="R2210" s="1">
        <v>31.640275624461676</v>
      </c>
      <c r="S2210" s="1">
        <v>28.992009046362607</v>
      </c>
      <c r="T2210" s="1">
        <v>27.521454762513855</v>
      </c>
      <c r="U2210" s="1">
        <v>26.963352471642629</v>
      </c>
      <c r="V2210" s="1">
        <v>37.038034995481809</v>
      </c>
      <c r="W2210" s="1">
        <v>38.861817291207444</v>
      </c>
      <c r="X2210" s="1">
        <v>40.278670473083196</v>
      </c>
      <c r="Y2210" s="1">
        <v>41.133868474576275</v>
      </c>
    </row>
    <row r="2211" spans="1:25" x14ac:dyDescent="0.25">
      <c r="A2211" s="1" t="s">
        <v>266</v>
      </c>
      <c r="B2211" s="1" t="s">
        <v>12</v>
      </c>
      <c r="C2211" s="1"/>
      <c r="D2211" s="1" t="s">
        <v>13</v>
      </c>
      <c r="E2211" s="1"/>
      <c r="F2211" s="1"/>
      <c r="G2211" s="1"/>
      <c r="H2211" s="1"/>
      <c r="I2211" s="1"/>
      <c r="J2211" s="1"/>
      <c r="K2211" s="1"/>
      <c r="L2211" s="1"/>
      <c r="M2211" s="1"/>
      <c r="N2211" s="1">
        <v>70.660878856684917</v>
      </c>
      <c r="O2211" s="1">
        <v>68.275322491998324</v>
      </c>
      <c r="P2211" s="1">
        <v>72.4583211370215</v>
      </c>
      <c r="Q2211" s="1">
        <v>75.438488085456044</v>
      </c>
      <c r="R2211" s="1">
        <v>76.816574423753096</v>
      </c>
      <c r="S2211" s="1">
        <v>76.998668188736687</v>
      </c>
      <c r="T2211" s="1">
        <v>73.214888010540179</v>
      </c>
      <c r="U2211" s="1">
        <v>73.978627174424091</v>
      </c>
      <c r="V2211" s="1">
        <v>83.854700047236662</v>
      </c>
      <c r="W2211" s="1">
        <v>81.535247327864781</v>
      </c>
      <c r="X2211" s="1">
        <v>86.937985161567255</v>
      </c>
      <c r="Y2211" s="1">
        <v>84.327557301494011</v>
      </c>
    </row>
    <row r="2212" spans="1:25" x14ac:dyDescent="0.25">
      <c r="A2212" s="1" t="s">
        <v>266</v>
      </c>
      <c r="B2212" s="1" t="s">
        <v>14</v>
      </c>
      <c r="C2212" s="1"/>
      <c r="D2212" s="1" t="s">
        <v>15</v>
      </c>
      <c r="E2212" s="1"/>
      <c r="F2212" s="1"/>
      <c r="G2212" s="1"/>
      <c r="H2212" s="1"/>
      <c r="I2212" s="1"/>
      <c r="J2212" s="1"/>
      <c r="K2212" s="1"/>
      <c r="L2212" s="1"/>
      <c r="M2212" s="1"/>
      <c r="N2212" s="1">
        <v>60.981701616134629</v>
      </c>
      <c r="O2212" s="1">
        <v>58.174905434677186</v>
      </c>
      <c r="P2212" s="1">
        <v>63.79796402901097</v>
      </c>
      <c r="Q2212" s="1">
        <v>64.965061626951524</v>
      </c>
      <c r="R2212" s="1">
        <v>66.236332855840615</v>
      </c>
      <c r="S2212" s="1">
        <v>67.864107686453565</v>
      </c>
      <c r="T2212" s="1">
        <v>63.288625384277559</v>
      </c>
      <c r="U2212" s="1">
        <v>64.53306064880114</v>
      </c>
      <c r="V2212" s="1">
        <v>74.068776570618809</v>
      </c>
      <c r="W2212" s="1">
        <v>72.621377081779769</v>
      </c>
      <c r="X2212" s="1">
        <v>77.496498865657017</v>
      </c>
      <c r="Y2212" s="1">
        <v>77.513291472052956</v>
      </c>
    </row>
    <row r="2213" spans="1:25" x14ac:dyDescent="0.25">
      <c r="A2213" s="1" t="s">
        <v>266</v>
      </c>
      <c r="B2213" s="1" t="s">
        <v>16</v>
      </c>
      <c r="C2213" s="1"/>
      <c r="D2213" s="1" t="s">
        <v>17</v>
      </c>
      <c r="E2213" s="1"/>
      <c r="F2213" s="1"/>
      <c r="G2213" s="1"/>
      <c r="H2213" s="1"/>
      <c r="I2213" s="1"/>
      <c r="J2213" s="1"/>
      <c r="K2213" s="1"/>
      <c r="L2213" s="1"/>
      <c r="M2213" s="1"/>
      <c r="N2213" s="1">
        <v>84.35741952718044</v>
      </c>
      <c r="O2213" s="1">
        <v>81.549772073324505</v>
      </c>
      <c r="P2213" s="1">
        <v>85.64371483396755</v>
      </c>
      <c r="Q2213" s="1">
        <v>86.396450287592444</v>
      </c>
      <c r="R2213" s="1">
        <v>85.647092720406292</v>
      </c>
      <c r="S2213" s="1">
        <v>87.637224124809734</v>
      </c>
      <c r="T2213" s="1">
        <v>85.396486605182261</v>
      </c>
      <c r="U2213" s="1">
        <v>84.388312176774804</v>
      </c>
      <c r="V2213" s="1">
        <v>91.076523382144543</v>
      </c>
      <c r="W2213" s="1">
        <v>91.043375590355453</v>
      </c>
      <c r="X2213" s="1">
        <v>100.36551597277577</v>
      </c>
      <c r="Y2213" s="1">
        <v>101.35915122645302</v>
      </c>
    </row>
    <row r="2214" spans="1:25" x14ac:dyDescent="0.25">
      <c r="A2214" s="1" t="s">
        <v>266</v>
      </c>
      <c r="B2214" s="1" t="s">
        <v>18</v>
      </c>
      <c r="C2214" s="1"/>
      <c r="D2214" s="1" t="s">
        <v>19</v>
      </c>
      <c r="E2214" s="1"/>
      <c r="F2214" s="1"/>
      <c r="G2214" s="1"/>
      <c r="H2214" s="1"/>
      <c r="I2214" s="1"/>
      <c r="J2214" s="1"/>
      <c r="K2214" s="1"/>
      <c r="L2214" s="1"/>
      <c r="M2214" s="1"/>
      <c r="N2214" s="1">
        <v>56.936549576416567</v>
      </c>
      <c r="O2214" s="1">
        <v>61.229736616168609</v>
      </c>
      <c r="P2214" s="1">
        <v>60.698141688894097</v>
      </c>
      <c r="Q2214" s="1">
        <v>58.34946777905639</v>
      </c>
      <c r="R2214" s="1">
        <v>58.747291564457015</v>
      </c>
      <c r="S2214" s="1">
        <v>61.019453770843327</v>
      </c>
      <c r="T2214" s="1">
        <v>63.386992543496277</v>
      </c>
      <c r="U2214" s="1">
        <v>60.928093453341731</v>
      </c>
      <c r="V2214" s="1">
        <v>73.490855658471304</v>
      </c>
      <c r="W2214" s="1">
        <v>72.624197878051916</v>
      </c>
      <c r="X2214" s="1">
        <v>68.786091432648689</v>
      </c>
      <c r="Y2214" s="1">
        <v>72.445750461349178</v>
      </c>
    </row>
    <row r="2215" spans="1:25" x14ac:dyDescent="0.25">
      <c r="A2215" s="1" t="s">
        <v>266</v>
      </c>
      <c r="B2215" s="1" t="s">
        <v>20</v>
      </c>
      <c r="C2215" s="1"/>
      <c r="D2215" s="1" t="s">
        <v>21</v>
      </c>
      <c r="E2215" s="1">
        <v>0</v>
      </c>
      <c r="F2215" s="1">
        <v>916.7</v>
      </c>
      <c r="G2215" s="1">
        <v>814.6</v>
      </c>
      <c r="H2215" s="1">
        <v>825.19999999999993</v>
      </c>
      <c r="I2215" s="1">
        <v>897.9</v>
      </c>
      <c r="J2215" s="1">
        <v>869.8</v>
      </c>
      <c r="K2215" s="1">
        <v>819.5</v>
      </c>
      <c r="L2215" s="1">
        <v>809.40000000000009</v>
      </c>
      <c r="M2215" s="1">
        <v>834.9</v>
      </c>
      <c r="N2215" s="1">
        <v>841.9365495764165</v>
      </c>
      <c r="O2215" s="1">
        <v>853.32973661616847</v>
      </c>
      <c r="P2215" s="1">
        <v>894.89814168889404</v>
      </c>
      <c r="Q2215" s="1">
        <v>909.34946777905623</v>
      </c>
      <c r="R2215" s="1">
        <v>912.54729156445694</v>
      </c>
      <c r="S2215" s="1">
        <v>895.71945377084342</v>
      </c>
      <c r="T2215" s="1">
        <v>876.18699254349633</v>
      </c>
      <c r="U2215" s="1">
        <v>864.22809345334178</v>
      </c>
      <c r="V2215" s="1">
        <v>1015.7908556584714</v>
      </c>
      <c r="W2215" s="1">
        <v>1018.7241978780519</v>
      </c>
      <c r="X2215" s="1">
        <v>1009.4860914326485</v>
      </c>
      <c r="Y2215" s="1">
        <v>1027.8457504613493</v>
      </c>
    </row>
    <row r="2216" spans="1:25" x14ac:dyDescent="0.25">
      <c r="A2216" s="1" t="s">
        <v>267</v>
      </c>
      <c r="B2216" s="1" t="s">
        <v>4</v>
      </c>
      <c r="C2216" s="1"/>
      <c r="D2216" s="1" t="s">
        <v>5</v>
      </c>
      <c r="E2216" s="1"/>
      <c r="F2216" s="1"/>
      <c r="G2216" s="1"/>
      <c r="H2216" s="1"/>
      <c r="I2216" s="1"/>
      <c r="J2216" s="1"/>
      <c r="K2216" s="1"/>
      <c r="L2216" s="1"/>
      <c r="M2216" s="1"/>
      <c r="N2216" s="1">
        <v>34.4</v>
      </c>
      <c r="O2216" s="1">
        <v>39.5</v>
      </c>
      <c r="P2216" s="1">
        <v>44.4</v>
      </c>
      <c r="Q2216" s="1">
        <v>41.3</v>
      </c>
      <c r="R2216" s="1">
        <v>45.9</v>
      </c>
      <c r="S2216" s="1">
        <v>46</v>
      </c>
      <c r="T2216" s="1">
        <v>45.9</v>
      </c>
      <c r="U2216" s="1">
        <v>41.9</v>
      </c>
      <c r="V2216" s="1">
        <v>46.7</v>
      </c>
      <c r="W2216" s="1">
        <v>49.7</v>
      </c>
      <c r="X2216" s="1">
        <v>44.2</v>
      </c>
      <c r="Y2216" s="1">
        <v>35.299999999999997</v>
      </c>
    </row>
    <row r="2217" spans="1:25" x14ac:dyDescent="0.25">
      <c r="A2217" s="1" t="s">
        <v>267</v>
      </c>
      <c r="B2217" s="1" t="s">
        <v>6</v>
      </c>
      <c r="C2217" s="1"/>
      <c r="D2217" s="1" t="s">
        <v>7</v>
      </c>
      <c r="E2217" s="1"/>
      <c r="F2217" s="1"/>
      <c r="G2217" s="1"/>
      <c r="H2217" s="1"/>
      <c r="I2217" s="1"/>
      <c r="J2217" s="1"/>
      <c r="K2217" s="1"/>
      <c r="L2217" s="1"/>
      <c r="M2217" s="1"/>
      <c r="N2217" s="1">
        <v>99.122806617227596</v>
      </c>
      <c r="O2217" s="1">
        <v>104.72857507588438</v>
      </c>
      <c r="P2217" s="1">
        <v>91.794343760821889</v>
      </c>
      <c r="Q2217" s="1">
        <v>87.797752679164631</v>
      </c>
      <c r="R2217" s="1">
        <v>92.189577950043073</v>
      </c>
      <c r="S2217" s="1">
        <v>91.766766215315045</v>
      </c>
      <c r="T2217" s="1">
        <v>94.179358176288346</v>
      </c>
      <c r="U2217" s="1">
        <v>87.330250665172954</v>
      </c>
      <c r="V2217" s="1">
        <v>109.69543251458146</v>
      </c>
      <c r="W2217" s="1">
        <v>107.40385065447519</v>
      </c>
      <c r="X2217" s="1">
        <v>106.73657422512234</v>
      </c>
      <c r="Y2217" s="1">
        <v>111.23585084745761</v>
      </c>
    </row>
    <row r="2218" spans="1:25" x14ac:dyDescent="0.25">
      <c r="A2218" s="1" t="s">
        <v>267</v>
      </c>
      <c r="B2218" s="1" t="s">
        <v>8</v>
      </c>
      <c r="C2218" s="1"/>
      <c r="D2218" s="1" t="s">
        <v>9</v>
      </c>
      <c r="E2218" s="1"/>
      <c r="F2218" s="1"/>
      <c r="G2218" s="1"/>
      <c r="H2218" s="1"/>
      <c r="I2218" s="1"/>
      <c r="J2218" s="1"/>
      <c r="K2218" s="1"/>
      <c r="L2218" s="1"/>
      <c r="M2218" s="1"/>
      <c r="N2218" s="1">
        <v>82.880233884768984</v>
      </c>
      <c r="O2218" s="1">
        <v>91.416396697966007</v>
      </c>
      <c r="P2218" s="1">
        <v>91.382967794066701</v>
      </c>
      <c r="Q2218" s="1">
        <v>91.225575550998002</v>
      </c>
      <c r="R2218" s="1">
        <v>92.572225093310365</v>
      </c>
      <c r="S2218" s="1">
        <v>87.947328133607783</v>
      </c>
      <c r="T2218" s="1">
        <v>85.755200250135005</v>
      </c>
      <c r="U2218" s="1">
        <v>89.109043551323339</v>
      </c>
      <c r="V2218" s="1">
        <v>112.73289246693501</v>
      </c>
      <c r="W2218" s="1">
        <v>110.81805589571937</v>
      </c>
      <c r="X2218" s="1">
        <v>119.49466557911909</v>
      </c>
      <c r="Y2218" s="1">
        <v>121.13823728813561</v>
      </c>
    </row>
    <row r="2219" spans="1:25" x14ac:dyDescent="0.25">
      <c r="A2219" s="1" t="s">
        <v>267</v>
      </c>
      <c r="B2219" s="1" t="s">
        <v>10</v>
      </c>
      <c r="C2219" s="1"/>
      <c r="D2219" s="1" t="s">
        <v>11</v>
      </c>
      <c r="E2219" s="1"/>
      <c r="F2219" s="1"/>
      <c r="G2219" s="1"/>
      <c r="H2219" s="1"/>
      <c r="I2219" s="1"/>
      <c r="J2219" s="1"/>
      <c r="K2219" s="1"/>
      <c r="L2219" s="1"/>
      <c r="M2219" s="1"/>
      <c r="N2219" s="1">
        <v>13.096959498003422</v>
      </c>
      <c r="O2219" s="1">
        <v>14.755028226149614</v>
      </c>
      <c r="P2219" s="1">
        <v>13.622688445111393</v>
      </c>
      <c r="Q2219" s="1">
        <v>13.176671769837371</v>
      </c>
      <c r="R2219" s="1">
        <v>14.138196956646571</v>
      </c>
      <c r="S2219" s="1">
        <v>13.685905651077155</v>
      </c>
      <c r="T2219" s="1">
        <v>13.765441573576647</v>
      </c>
      <c r="U2219" s="1">
        <v>12.760705783503711</v>
      </c>
      <c r="V2219" s="1">
        <v>17.571675018483528</v>
      </c>
      <c r="W2219" s="1">
        <v>17.778093449805425</v>
      </c>
      <c r="X2219" s="1">
        <v>18.968760195758563</v>
      </c>
      <c r="Y2219" s="1">
        <v>19.52591186440678</v>
      </c>
    </row>
    <row r="2220" spans="1:25" x14ac:dyDescent="0.25">
      <c r="A2220" s="1" t="s">
        <v>267</v>
      </c>
      <c r="B2220" s="1" t="s">
        <v>12</v>
      </c>
      <c r="C2220" s="1"/>
      <c r="D2220" s="1" t="s">
        <v>13</v>
      </c>
      <c r="E2220" s="1"/>
      <c r="F2220" s="1"/>
      <c r="G2220" s="1"/>
      <c r="H2220" s="1"/>
      <c r="I2220" s="1"/>
      <c r="J2220" s="1"/>
      <c r="K2220" s="1"/>
      <c r="L2220" s="1"/>
      <c r="M2220" s="1"/>
      <c r="N2220" s="1">
        <v>44.359329504474417</v>
      </c>
      <c r="O2220" s="1">
        <v>44.969803756748895</v>
      </c>
      <c r="P2220" s="1">
        <v>41.959866003187301</v>
      </c>
      <c r="Q2220" s="1">
        <v>40.812621199671327</v>
      </c>
      <c r="R2220" s="1">
        <v>42.522861049615841</v>
      </c>
      <c r="S2220" s="1">
        <v>46.232318619989847</v>
      </c>
      <c r="T2220" s="1">
        <v>45.631451157538116</v>
      </c>
      <c r="U2220" s="1">
        <v>43.577360915217064</v>
      </c>
      <c r="V2220" s="1">
        <v>52.400768382931822</v>
      </c>
      <c r="W2220" s="1">
        <v>55.365492170022378</v>
      </c>
      <c r="X2220" s="1">
        <v>55.157029860813054</v>
      </c>
      <c r="Y2220" s="1">
        <v>49.725064183859686</v>
      </c>
    </row>
    <row r="2221" spans="1:25" x14ac:dyDescent="0.25">
      <c r="A2221" s="1" t="s">
        <v>267</v>
      </c>
      <c r="B2221" s="1" t="s">
        <v>14</v>
      </c>
      <c r="C2221" s="1"/>
      <c r="D2221" s="1" t="s">
        <v>15</v>
      </c>
      <c r="E2221" s="1"/>
      <c r="F2221" s="1"/>
      <c r="G2221" s="1"/>
      <c r="H2221" s="1"/>
      <c r="I2221" s="1"/>
      <c r="J2221" s="1"/>
      <c r="K2221" s="1"/>
      <c r="L2221" s="1"/>
      <c r="M2221" s="1"/>
      <c r="N2221" s="1">
        <v>38.282957125684511</v>
      </c>
      <c r="O2221" s="1">
        <v>38.317125214186419</v>
      </c>
      <c r="P2221" s="1">
        <v>36.94474257651153</v>
      </c>
      <c r="Q2221" s="1">
        <v>35.146442070665572</v>
      </c>
      <c r="R2221" s="1">
        <v>36.666024221903896</v>
      </c>
      <c r="S2221" s="1">
        <v>40.747653475393193</v>
      </c>
      <c r="T2221" s="1">
        <v>39.44487107095803</v>
      </c>
      <c r="U2221" s="1">
        <v>38.013417959567469</v>
      </c>
      <c r="V2221" s="1">
        <v>46.285548732483072</v>
      </c>
      <c r="W2221" s="1">
        <v>49.312639821029087</v>
      </c>
      <c r="X2221" s="1">
        <v>49.166963026549766</v>
      </c>
      <c r="Y2221" s="1">
        <v>45.70692567045068</v>
      </c>
    </row>
    <row r="2222" spans="1:25" x14ac:dyDescent="0.25">
      <c r="A2222" s="1" t="s">
        <v>267</v>
      </c>
      <c r="B2222" s="1" t="s">
        <v>16</v>
      </c>
      <c r="C2222" s="1"/>
      <c r="D2222" s="1" t="s">
        <v>17</v>
      </c>
      <c r="E2222" s="1"/>
      <c r="F2222" s="1"/>
      <c r="G2222" s="1"/>
      <c r="H2222" s="1"/>
      <c r="I2222" s="1"/>
      <c r="J2222" s="1"/>
      <c r="K2222" s="1"/>
      <c r="L2222" s="1"/>
      <c r="M2222" s="1"/>
      <c r="N2222" s="1">
        <v>52.957713369841045</v>
      </c>
      <c r="O2222" s="1">
        <v>53.713071029064693</v>
      </c>
      <c r="P2222" s="1">
        <v>49.595391420301169</v>
      </c>
      <c r="Q2222" s="1">
        <v>46.740936729663105</v>
      </c>
      <c r="R2222" s="1">
        <v>47.411114728480264</v>
      </c>
      <c r="S2222" s="1">
        <v>52.62002790461694</v>
      </c>
      <c r="T2222" s="1">
        <v>53.223677771503858</v>
      </c>
      <c r="U2222" s="1">
        <v>49.709221125215493</v>
      </c>
      <c r="V2222" s="1">
        <v>56.913682884585107</v>
      </c>
      <c r="W2222" s="1">
        <v>61.821868008948549</v>
      </c>
      <c r="X2222" s="1">
        <v>63.676007112637194</v>
      </c>
      <c r="Y2222" s="1">
        <v>59.768010145689622</v>
      </c>
    </row>
    <row r="2223" spans="1:25" x14ac:dyDescent="0.25">
      <c r="A2223" s="1" t="s">
        <v>267</v>
      </c>
      <c r="B2223" s="1" t="s">
        <v>18</v>
      </c>
      <c r="C2223" s="1"/>
      <c r="D2223" s="1" t="s">
        <v>19</v>
      </c>
      <c r="E2223" s="1"/>
      <c r="F2223" s="1"/>
      <c r="G2223" s="1"/>
      <c r="H2223" s="1"/>
      <c r="I2223" s="1"/>
      <c r="J2223" s="1"/>
      <c r="K2223" s="1"/>
      <c r="L2223" s="1"/>
      <c r="M2223" s="1"/>
      <c r="N2223" s="1">
        <v>22.540698318861999</v>
      </c>
      <c r="O2223" s="1">
        <v>21.82486498462902</v>
      </c>
      <c r="P2223" s="1">
        <v>24.867072134126683</v>
      </c>
      <c r="Q2223" s="1">
        <v>25.10650172612198</v>
      </c>
      <c r="R2223" s="1">
        <v>24.216230411820725</v>
      </c>
      <c r="S2223" s="1">
        <v>25.648384730412211</v>
      </c>
      <c r="T2223" s="1">
        <v>25.929168737917703</v>
      </c>
      <c r="U2223" s="1">
        <v>27.010992257817417</v>
      </c>
      <c r="V2223" s="1">
        <v>33.750959040696912</v>
      </c>
      <c r="W2223" s="1">
        <v>33.106056500063914</v>
      </c>
      <c r="X2223" s="1">
        <v>37.238978645328984</v>
      </c>
      <c r="Y2223" s="1">
        <v>37.285511072380558</v>
      </c>
    </row>
    <row r="2224" spans="1:25" x14ac:dyDescent="0.25">
      <c r="A2224" s="1" t="s">
        <v>267</v>
      </c>
      <c r="B2224" s="1" t="s">
        <v>20</v>
      </c>
      <c r="C2224" s="1"/>
      <c r="D2224" s="1" t="s">
        <v>21</v>
      </c>
      <c r="E2224" s="1">
        <v>0</v>
      </c>
      <c r="F2224" s="1">
        <v>389.90000000000003</v>
      </c>
      <c r="G2224" s="1">
        <v>387.59999999999997</v>
      </c>
      <c r="H2224" s="1">
        <v>374.5</v>
      </c>
      <c r="I2224" s="1">
        <v>381.6</v>
      </c>
      <c r="J2224" s="1">
        <v>375.8</v>
      </c>
      <c r="K2224" s="1">
        <v>390.6</v>
      </c>
      <c r="L2224" s="1">
        <v>382.6</v>
      </c>
      <c r="M2224" s="1">
        <v>379.20000000000005</v>
      </c>
      <c r="N2224" s="1">
        <v>387.64069831886195</v>
      </c>
      <c r="O2224" s="1">
        <v>409.22486498462905</v>
      </c>
      <c r="P2224" s="1">
        <v>394.56707213412665</v>
      </c>
      <c r="Q2224" s="1">
        <v>381.30650172612189</v>
      </c>
      <c r="R2224" s="1">
        <v>395.61623041182071</v>
      </c>
      <c r="S2224" s="1">
        <v>404.64838473041215</v>
      </c>
      <c r="T2224" s="1">
        <v>403.82916873791766</v>
      </c>
      <c r="U2224" s="1">
        <v>389.41099225781738</v>
      </c>
      <c r="V2224" s="1">
        <v>476.05095904069685</v>
      </c>
      <c r="W2224" s="1">
        <v>485.3060565000639</v>
      </c>
      <c r="X2224" s="1">
        <v>494.63897864532896</v>
      </c>
      <c r="Y2224" s="1">
        <v>479.68551107238056</v>
      </c>
    </row>
    <row r="2225" spans="1:25" x14ac:dyDescent="0.25">
      <c r="A2225" s="1" t="s">
        <v>268</v>
      </c>
      <c r="B2225" s="1" t="s">
        <v>4</v>
      </c>
      <c r="C2225" s="1"/>
      <c r="D2225" s="1" t="s">
        <v>5</v>
      </c>
      <c r="E2225" s="1"/>
      <c r="F2225" s="1"/>
      <c r="G2225" s="1"/>
      <c r="H2225" s="1"/>
      <c r="I2225" s="1"/>
      <c r="J2225" s="1"/>
      <c r="K2225" s="1"/>
      <c r="L2225" s="1"/>
      <c r="M2225" s="1"/>
      <c r="N2225" s="1">
        <v>34.6</v>
      </c>
      <c r="O2225" s="1">
        <v>29.2</v>
      </c>
      <c r="P2225" s="1">
        <v>33.700000000000003</v>
      </c>
      <c r="Q2225" s="1">
        <v>31.1</v>
      </c>
      <c r="R2225" s="1">
        <v>29.9</v>
      </c>
      <c r="S2225" s="1">
        <v>33.1</v>
      </c>
      <c r="T2225" s="1">
        <v>31.2</v>
      </c>
      <c r="U2225" s="1">
        <v>25.6</v>
      </c>
      <c r="V2225" s="1">
        <v>27.4</v>
      </c>
      <c r="W2225" s="1">
        <v>32.9</v>
      </c>
      <c r="X2225" s="1">
        <v>27.9</v>
      </c>
      <c r="Y2225" s="1">
        <v>26</v>
      </c>
    </row>
    <row r="2226" spans="1:25" x14ac:dyDescent="0.25">
      <c r="A2226" s="1" t="s">
        <v>268</v>
      </c>
      <c r="B2226" s="1" t="s">
        <v>6</v>
      </c>
      <c r="C2226" s="1"/>
      <c r="D2226" s="1" t="s">
        <v>7</v>
      </c>
      <c r="E2226" s="1"/>
      <c r="F2226" s="1"/>
      <c r="G2226" s="1"/>
      <c r="H2226" s="1"/>
      <c r="I2226" s="1"/>
      <c r="J2226" s="1"/>
      <c r="K2226" s="1"/>
      <c r="L2226" s="1"/>
      <c r="M2226" s="1"/>
      <c r="N2226" s="1">
        <v>59.434192812321726</v>
      </c>
      <c r="O2226" s="1">
        <v>60.736007489149245</v>
      </c>
      <c r="P2226" s="1">
        <v>65.735749740274741</v>
      </c>
      <c r="Q2226" s="1">
        <v>64.610809093272479</v>
      </c>
      <c r="R2226" s="1">
        <v>62.900516795865634</v>
      </c>
      <c r="S2226" s="1">
        <v>58.855983067064869</v>
      </c>
      <c r="T2226" s="1">
        <v>58.70083283590575</v>
      </c>
      <c r="U2226" s="1">
        <v>60.886083181627235</v>
      </c>
      <c r="V2226" s="1">
        <v>64.54542840713053</v>
      </c>
      <c r="W2226" s="1">
        <v>64.96653604375868</v>
      </c>
      <c r="X2226" s="1">
        <v>61.578792822185967</v>
      </c>
      <c r="Y2226" s="1">
        <v>60.350058305084737</v>
      </c>
    </row>
    <row r="2227" spans="1:25" x14ac:dyDescent="0.25">
      <c r="A2227" s="1" t="s">
        <v>268</v>
      </c>
      <c r="B2227" s="1" t="s">
        <v>8</v>
      </c>
      <c r="C2227" s="1"/>
      <c r="D2227" s="1" t="s">
        <v>9</v>
      </c>
      <c r="E2227" s="1"/>
      <c r="F2227" s="1"/>
      <c r="G2227" s="1"/>
      <c r="H2227" s="1"/>
      <c r="I2227" s="1"/>
      <c r="J2227" s="1"/>
      <c r="K2227" s="1"/>
      <c r="L2227" s="1"/>
      <c r="M2227" s="1"/>
      <c r="N2227" s="1">
        <v>57.012849401026813</v>
      </c>
      <c r="O2227" s="1">
        <v>56.207001219823553</v>
      </c>
      <c r="P2227" s="1">
        <v>55.708772942398703</v>
      </c>
      <c r="Q2227" s="1">
        <v>56.692411681446615</v>
      </c>
      <c r="R2227" s="1">
        <v>61.153057708871664</v>
      </c>
      <c r="S2227" s="1">
        <v>55.266357389312518</v>
      </c>
      <c r="T2227" s="1">
        <v>51.119337142207435</v>
      </c>
      <c r="U2227" s="1">
        <v>52.017235681277128</v>
      </c>
      <c r="V2227" s="1">
        <v>58.715296147211049</v>
      </c>
      <c r="W2227" s="1">
        <v>62.77983508857865</v>
      </c>
      <c r="X2227" s="1">
        <v>63.777691680261015</v>
      </c>
      <c r="Y2227" s="1">
        <v>61.756325423728825</v>
      </c>
    </row>
    <row r="2228" spans="1:25" x14ac:dyDescent="0.25">
      <c r="A2228" s="1" t="s">
        <v>268</v>
      </c>
      <c r="B2228" s="1" t="s">
        <v>10</v>
      </c>
      <c r="C2228" s="1"/>
      <c r="D2228" s="1" t="s">
        <v>11</v>
      </c>
      <c r="E2228" s="1"/>
      <c r="F2228" s="1"/>
      <c r="G2228" s="1"/>
      <c r="H2228" s="1"/>
      <c r="I2228" s="1"/>
      <c r="J2228" s="1"/>
      <c r="K2228" s="1"/>
      <c r="L2228" s="1"/>
      <c r="M2228" s="1"/>
      <c r="N2228" s="1">
        <v>7.8529577866514542</v>
      </c>
      <c r="O2228" s="1">
        <v>8.5569912910272059</v>
      </c>
      <c r="P2228" s="1">
        <v>9.7554773173265623</v>
      </c>
      <c r="Q2228" s="1">
        <v>9.6967792252809133</v>
      </c>
      <c r="R2228" s="1">
        <v>9.6464254952627062</v>
      </c>
      <c r="S2228" s="1">
        <v>8.7776595436226046</v>
      </c>
      <c r="T2228" s="1">
        <v>8.5798300218868135</v>
      </c>
      <c r="U2228" s="1">
        <v>8.8966811370956442</v>
      </c>
      <c r="V2228" s="1">
        <v>10.339275445658425</v>
      </c>
      <c r="W2228" s="1">
        <v>10.753628867662666</v>
      </c>
      <c r="X2228" s="1">
        <v>10.943515497553017</v>
      </c>
      <c r="Y2228" s="1">
        <v>10.593616271186441</v>
      </c>
    </row>
    <row r="2229" spans="1:25" x14ac:dyDescent="0.25">
      <c r="A2229" s="1" t="s">
        <v>268</v>
      </c>
      <c r="B2229" s="1" t="s">
        <v>12</v>
      </c>
      <c r="C2229" s="1"/>
      <c r="D2229" s="1" t="s">
        <v>13</v>
      </c>
      <c r="E2229" s="1"/>
      <c r="F2229" s="1"/>
      <c r="G2229" s="1"/>
      <c r="H2229" s="1"/>
      <c r="I2229" s="1"/>
      <c r="J2229" s="1"/>
      <c r="K2229" s="1"/>
      <c r="L2229" s="1"/>
      <c r="M2229" s="1"/>
      <c r="N2229" s="1">
        <v>28.984045679177239</v>
      </c>
      <c r="O2229" s="1">
        <v>30.461297727199252</v>
      </c>
      <c r="P2229" s="1">
        <v>29.290272221680166</v>
      </c>
      <c r="Q2229" s="1">
        <v>28.006705012325391</v>
      </c>
      <c r="R2229" s="1">
        <v>28.885987758822768</v>
      </c>
      <c r="S2229" s="1">
        <v>30.269583967529176</v>
      </c>
      <c r="T2229" s="1">
        <v>29.761076604554866</v>
      </c>
      <c r="U2229" s="1">
        <v>30.036185550854103</v>
      </c>
      <c r="V2229" s="1">
        <v>31.992757046134471</v>
      </c>
      <c r="W2229" s="1">
        <v>30.492586378324638</v>
      </c>
      <c r="X2229" s="1">
        <v>28.56346189220676</v>
      </c>
      <c r="Y2229" s="1">
        <v>27.23344365739738</v>
      </c>
    </row>
    <row r="2230" spans="1:25" x14ac:dyDescent="0.25">
      <c r="A2230" s="1" t="s">
        <v>268</v>
      </c>
      <c r="B2230" s="1" t="s">
        <v>14</v>
      </c>
      <c r="C2230" s="1"/>
      <c r="D2230" s="1" t="s">
        <v>15</v>
      </c>
      <c r="E2230" s="1"/>
      <c r="F2230" s="1"/>
      <c r="G2230" s="1"/>
      <c r="H2230" s="1"/>
      <c r="I2230" s="1"/>
      <c r="J2230" s="1"/>
      <c r="K2230" s="1"/>
      <c r="L2230" s="1"/>
      <c r="M2230" s="1"/>
      <c r="N2230" s="1">
        <v>25.013790570321888</v>
      </c>
      <c r="O2230" s="1">
        <v>25.954957809317513</v>
      </c>
      <c r="P2230" s="1">
        <v>25.789442872475366</v>
      </c>
      <c r="Q2230" s="1">
        <v>24.118422350041087</v>
      </c>
      <c r="R2230" s="1">
        <v>24.907409818986849</v>
      </c>
      <c r="S2230" s="1">
        <v>26.678621258244544</v>
      </c>
      <c r="T2230" s="1">
        <v>25.726155969634231</v>
      </c>
      <c r="U2230" s="1">
        <v>26.201175364362953</v>
      </c>
      <c r="V2230" s="1">
        <v>28.259171783971031</v>
      </c>
      <c r="W2230" s="1">
        <v>27.158973402933139</v>
      </c>
      <c r="X2230" s="1">
        <v>25.461462995891843</v>
      </c>
      <c r="Y2230" s="1">
        <v>25.0327878994092</v>
      </c>
    </row>
    <row r="2231" spans="1:25" x14ac:dyDescent="0.25">
      <c r="A2231" s="1" t="s">
        <v>268</v>
      </c>
      <c r="B2231" s="1" t="s">
        <v>16</v>
      </c>
      <c r="C2231" s="1"/>
      <c r="D2231" s="1" t="s">
        <v>17</v>
      </c>
      <c r="E2231" s="1"/>
      <c r="F2231" s="1"/>
      <c r="G2231" s="1"/>
      <c r="H2231" s="1"/>
      <c r="I2231" s="1"/>
      <c r="J2231" s="1"/>
      <c r="K2231" s="1"/>
      <c r="L2231" s="1"/>
      <c r="M2231" s="1"/>
      <c r="N2231" s="1">
        <v>34.602163750500864</v>
      </c>
      <c r="O2231" s="1">
        <v>36.383744463483239</v>
      </c>
      <c r="P2231" s="1">
        <v>34.620284905844478</v>
      </c>
      <c r="Q2231" s="1">
        <v>32.074872637633526</v>
      </c>
      <c r="R2231" s="1">
        <v>32.206602422190386</v>
      </c>
      <c r="S2231" s="1">
        <v>34.451794774226286</v>
      </c>
      <c r="T2231" s="1">
        <v>34.712767425810902</v>
      </c>
      <c r="U2231" s="1">
        <v>34.262639084782954</v>
      </c>
      <c r="V2231" s="1">
        <v>34.748071169894509</v>
      </c>
      <c r="W2231" s="1">
        <v>34.048440218742236</v>
      </c>
      <c r="X2231" s="1">
        <v>32.975075111901404</v>
      </c>
      <c r="Y2231" s="1">
        <v>32.733768443193419</v>
      </c>
    </row>
    <row r="2232" spans="1:25" x14ac:dyDescent="0.25">
      <c r="A2232" s="1" t="s">
        <v>268</v>
      </c>
      <c r="B2232" s="1" t="s">
        <v>18</v>
      </c>
      <c r="C2232" s="1"/>
      <c r="D2232" s="1" t="s">
        <v>19</v>
      </c>
      <c r="E2232" s="1"/>
      <c r="F2232" s="1"/>
      <c r="G2232" s="1"/>
      <c r="H2232" s="1"/>
      <c r="I2232" s="1"/>
      <c r="J2232" s="1"/>
      <c r="K2232" s="1"/>
      <c r="L2232" s="1"/>
      <c r="M2232" s="1"/>
      <c r="N2232" s="1">
        <v>21.034504235834365</v>
      </c>
      <c r="O2232" s="1">
        <v>17.965760101919294</v>
      </c>
      <c r="P2232" s="1">
        <v>22.750150951138728</v>
      </c>
      <c r="Q2232" s="1">
        <v>20.907033947065592</v>
      </c>
      <c r="R2232" s="1">
        <v>19.482381460852501</v>
      </c>
      <c r="S2232" s="1">
        <v>21.346116299410323</v>
      </c>
      <c r="T2232" s="1">
        <v>24.253719966859983</v>
      </c>
      <c r="U2232" s="1">
        <v>25.384808360462891</v>
      </c>
      <c r="V2232" s="1">
        <v>24.768471045105088</v>
      </c>
      <c r="W2232" s="1">
        <v>21.914163364438195</v>
      </c>
      <c r="X2232" s="1">
        <v>20.44032414250038</v>
      </c>
      <c r="Y2232" s="1">
        <v>22.946314332581501</v>
      </c>
    </row>
    <row r="2233" spans="1:25" x14ac:dyDescent="0.25">
      <c r="A2233" s="1" t="s">
        <v>268</v>
      </c>
      <c r="B2233" s="1" t="s">
        <v>20</v>
      </c>
      <c r="C2233" s="1"/>
      <c r="D2233" s="1" t="s">
        <v>21</v>
      </c>
      <c r="E2233" s="1">
        <v>0</v>
      </c>
      <c r="F2233" s="1">
        <v>227.39999999999998</v>
      </c>
      <c r="G2233" s="1">
        <v>239.7</v>
      </c>
      <c r="H2233" s="1">
        <v>243.2</v>
      </c>
      <c r="I2233" s="1">
        <v>253.6</v>
      </c>
      <c r="J2233" s="1">
        <v>257.89999999999998</v>
      </c>
      <c r="K2233" s="1">
        <v>265.39999999999998</v>
      </c>
      <c r="L2233" s="1">
        <v>266.90000000000003</v>
      </c>
      <c r="M2233" s="1">
        <v>283.5</v>
      </c>
      <c r="N2233" s="1">
        <v>268.53450423583433</v>
      </c>
      <c r="O2233" s="1">
        <v>265.46576010191927</v>
      </c>
      <c r="P2233" s="1">
        <v>277.35015095113874</v>
      </c>
      <c r="Q2233" s="1">
        <v>267.20703394706561</v>
      </c>
      <c r="R2233" s="1">
        <v>269.0823814608525</v>
      </c>
      <c r="S2233" s="1">
        <v>268.74611629941029</v>
      </c>
      <c r="T2233" s="1">
        <v>264.05371996685994</v>
      </c>
      <c r="U2233" s="1">
        <v>263.28480836046293</v>
      </c>
      <c r="V2233" s="1">
        <v>280.76847104510512</v>
      </c>
      <c r="W2233" s="1">
        <v>285.01416336443816</v>
      </c>
      <c r="X2233" s="1">
        <v>271.64032414250045</v>
      </c>
      <c r="Y2233" s="1">
        <v>266.64631433258148</v>
      </c>
    </row>
    <row r="2234" spans="1:25" x14ac:dyDescent="0.25">
      <c r="A2234" s="1" t="s">
        <v>269</v>
      </c>
      <c r="B2234" s="1" t="s">
        <v>4</v>
      </c>
      <c r="C2234" s="1"/>
      <c r="D2234" s="1" t="s">
        <v>5</v>
      </c>
      <c r="E2234" s="1"/>
      <c r="F2234" s="1"/>
      <c r="G2234" s="1"/>
      <c r="H2234" s="1"/>
      <c r="I2234" s="1"/>
      <c r="J2234" s="1"/>
      <c r="K2234" s="1"/>
      <c r="L2234" s="1"/>
      <c r="M2234" s="1"/>
      <c r="N2234" s="1">
        <v>76.400000000000006</v>
      </c>
      <c r="O2234" s="1">
        <v>83.2</v>
      </c>
      <c r="P2234" s="1">
        <v>72</v>
      </c>
      <c r="Q2234" s="1">
        <v>68.5</v>
      </c>
      <c r="R2234" s="1">
        <v>69.400000000000006</v>
      </c>
      <c r="S2234" s="1">
        <v>56.9</v>
      </c>
      <c r="T2234" s="1">
        <v>49.7</v>
      </c>
      <c r="U2234" s="1">
        <v>52.9</v>
      </c>
      <c r="V2234" s="1">
        <v>48.8</v>
      </c>
      <c r="W2234" s="1">
        <v>53.7</v>
      </c>
      <c r="X2234" s="1">
        <v>57</v>
      </c>
      <c r="Y2234" s="1">
        <v>46.8</v>
      </c>
    </row>
    <row r="2235" spans="1:25" x14ac:dyDescent="0.25">
      <c r="A2235" s="1" t="s">
        <v>269</v>
      </c>
      <c r="B2235" s="1" t="s">
        <v>6</v>
      </c>
      <c r="C2235" s="1"/>
      <c r="D2235" s="1" t="s">
        <v>7</v>
      </c>
      <c r="E2235" s="1"/>
      <c r="F2235" s="1"/>
      <c r="G2235" s="1"/>
      <c r="H2235" s="1"/>
      <c r="I2235" s="1"/>
      <c r="J2235" s="1"/>
      <c r="K2235" s="1"/>
      <c r="L2235" s="1"/>
      <c r="M2235" s="1"/>
      <c r="N2235" s="1">
        <v>170.00943525385054</v>
      </c>
      <c r="O2235" s="1">
        <v>166.18684860003972</v>
      </c>
      <c r="P2235" s="1">
        <v>162.83347570125824</v>
      </c>
      <c r="Q2235" s="1">
        <v>155.07896819665501</v>
      </c>
      <c r="R2235" s="1">
        <v>151.34832041343671</v>
      </c>
      <c r="S2235" s="1">
        <v>143.40154831975414</v>
      </c>
      <c r="T2235" s="1">
        <v>150.62246667235158</v>
      </c>
      <c r="U2235" s="1">
        <v>156.27858003080803</v>
      </c>
      <c r="V2235" s="1">
        <v>174.81318491744022</v>
      </c>
      <c r="W2235" s="1">
        <v>176.11485563447357</v>
      </c>
      <c r="X2235" s="1">
        <v>182.77566068515497</v>
      </c>
      <c r="Y2235" s="1">
        <v>173.73687864406776</v>
      </c>
    </row>
    <row r="2236" spans="1:25" x14ac:dyDescent="0.25">
      <c r="A2236" s="1" t="s">
        <v>269</v>
      </c>
      <c r="B2236" s="1" t="s">
        <v>8</v>
      </c>
      <c r="C2236" s="1"/>
      <c r="D2236" s="1" t="s">
        <v>9</v>
      </c>
      <c r="E2236" s="1"/>
      <c r="F2236" s="1"/>
      <c r="G2236" s="1"/>
      <c r="H2236" s="1"/>
      <c r="I2236" s="1"/>
      <c r="J2236" s="1"/>
      <c r="K2236" s="1"/>
      <c r="L2236" s="1"/>
      <c r="M2236" s="1"/>
      <c r="N2236" s="1">
        <v>192.82745293782091</v>
      </c>
      <c r="O2236" s="1">
        <v>203.8993730674307</v>
      </c>
      <c r="P2236" s="1">
        <v>198.10131305552346</v>
      </c>
      <c r="Q2236" s="1">
        <v>196.24680666685924</v>
      </c>
      <c r="R2236" s="1">
        <v>200.24089577950039</v>
      </c>
      <c r="S2236" s="1">
        <v>196.71184145669633</v>
      </c>
      <c r="T2236" s="1">
        <v>222.56225519456521</v>
      </c>
      <c r="U2236" s="1">
        <v>230.38597675395602</v>
      </c>
      <c r="V2236" s="1">
        <v>240.28418631397352</v>
      </c>
      <c r="W2236" s="1">
        <v>238.93361634963395</v>
      </c>
      <c r="X2236" s="1">
        <v>242.14224306688419</v>
      </c>
      <c r="Y2236" s="1">
        <v>264.96602033898307</v>
      </c>
    </row>
    <row r="2237" spans="1:25" x14ac:dyDescent="0.25">
      <c r="A2237" s="1" t="s">
        <v>269</v>
      </c>
      <c r="B2237" s="1" t="s">
        <v>10</v>
      </c>
      <c r="C2237" s="1"/>
      <c r="D2237" s="1" t="s">
        <v>11</v>
      </c>
      <c r="E2237" s="1"/>
      <c r="F2237" s="1"/>
      <c r="G2237" s="1"/>
      <c r="H2237" s="1"/>
      <c r="I2237" s="1"/>
      <c r="J2237" s="1"/>
      <c r="K2237" s="1"/>
      <c r="L2237" s="1"/>
      <c r="M2237" s="1"/>
      <c r="N2237" s="1">
        <v>22.463111808328581</v>
      </c>
      <c r="O2237" s="1">
        <v>23.413778332529574</v>
      </c>
      <c r="P2237" s="1">
        <v>24.165211243218284</v>
      </c>
      <c r="Q2237" s="1">
        <v>23.27422513648574</v>
      </c>
      <c r="R2237" s="1">
        <v>23.210783807062878</v>
      </c>
      <c r="S2237" s="1">
        <v>21.386610223549539</v>
      </c>
      <c r="T2237" s="1">
        <v>22.015278133083196</v>
      </c>
      <c r="U2237" s="1">
        <v>22.835443215235962</v>
      </c>
      <c r="V2237" s="1">
        <v>28.002628768586213</v>
      </c>
      <c r="W2237" s="1">
        <v>29.151528015892453</v>
      </c>
      <c r="X2237" s="1">
        <v>32.482096247960847</v>
      </c>
      <c r="Y2237" s="1">
        <v>30.497101016949152</v>
      </c>
    </row>
    <row r="2238" spans="1:25" x14ac:dyDescent="0.25">
      <c r="A2238" s="1" t="s">
        <v>269</v>
      </c>
      <c r="B2238" s="1" t="s">
        <v>12</v>
      </c>
      <c r="C2238" s="1"/>
      <c r="D2238" s="1" t="s">
        <v>13</v>
      </c>
      <c r="E2238" s="1"/>
      <c r="F2238" s="1"/>
      <c r="G2238" s="1"/>
      <c r="H2238" s="1"/>
      <c r="I2238" s="1"/>
      <c r="J2238" s="1"/>
      <c r="K2238" s="1"/>
      <c r="L2238" s="1"/>
      <c r="M2238" s="1"/>
      <c r="N2238" s="1">
        <v>65.099605983705089</v>
      </c>
      <c r="O2238" s="1">
        <v>71.951686010798227</v>
      </c>
      <c r="P2238" s="1">
        <v>79.544150648843782</v>
      </c>
      <c r="Q2238" s="1">
        <v>74.939556285949052</v>
      </c>
      <c r="R2238" s="1">
        <v>73.121855059252511</v>
      </c>
      <c r="S2238" s="1">
        <v>71.898541349568745</v>
      </c>
      <c r="T2238" s="1">
        <v>70.278373800112931</v>
      </c>
      <c r="U2238" s="1">
        <v>71.589007992477676</v>
      </c>
      <c r="V2238" s="1">
        <v>80.3186584789797</v>
      </c>
      <c r="W2238" s="1">
        <v>76.879890628883928</v>
      </c>
      <c r="X2238" s="1">
        <v>77.088515543564924</v>
      </c>
      <c r="Y2238" s="1">
        <v>77.022586532215655</v>
      </c>
    </row>
    <row r="2239" spans="1:25" x14ac:dyDescent="0.25">
      <c r="A2239" s="1" t="s">
        <v>269</v>
      </c>
      <c r="B2239" s="1" t="s">
        <v>14</v>
      </c>
      <c r="C2239" s="1"/>
      <c r="D2239" s="1" t="s">
        <v>15</v>
      </c>
      <c r="E2239" s="1"/>
      <c r="F2239" s="1"/>
      <c r="G2239" s="1"/>
      <c r="H2239" s="1"/>
      <c r="I2239" s="1"/>
      <c r="J2239" s="1"/>
      <c r="K2239" s="1"/>
      <c r="L2239" s="1"/>
      <c r="M2239" s="1"/>
      <c r="N2239" s="1">
        <v>56.182215840790697</v>
      </c>
      <c r="O2239" s="1">
        <v>61.307400342698266</v>
      </c>
      <c r="P2239" s="1">
        <v>70.036881646989954</v>
      </c>
      <c r="Q2239" s="1">
        <v>64.535398520953166</v>
      </c>
      <c r="R2239" s="1">
        <v>63.050501367365548</v>
      </c>
      <c r="S2239" s="1">
        <v>63.369022704211048</v>
      </c>
      <c r="T2239" s="1">
        <v>60.750235271974397</v>
      </c>
      <c r="U2239" s="1">
        <v>62.44854724964739</v>
      </c>
      <c r="V2239" s="1">
        <v>70.945394426074643</v>
      </c>
      <c r="W2239" s="1">
        <v>68.474968928660203</v>
      </c>
      <c r="X2239" s="1">
        <v>68.716684039487419</v>
      </c>
      <c r="Y2239" s="1">
        <v>70.798614247270265</v>
      </c>
    </row>
    <row r="2240" spans="1:25" x14ac:dyDescent="0.25">
      <c r="A2240" s="1" t="s">
        <v>269</v>
      </c>
      <c r="B2240" s="1" t="s">
        <v>16</v>
      </c>
      <c r="C2240" s="1"/>
      <c r="D2240" s="1" t="s">
        <v>17</v>
      </c>
      <c r="E2240" s="1"/>
      <c r="F2240" s="1"/>
      <c r="G2240" s="1"/>
      <c r="H2240" s="1"/>
      <c r="I2240" s="1"/>
      <c r="J2240" s="1"/>
      <c r="K2240" s="1"/>
      <c r="L2240" s="1"/>
      <c r="M2240" s="1"/>
      <c r="N2240" s="1">
        <v>77.718178175504192</v>
      </c>
      <c r="O2240" s="1">
        <v>85.940913646503503</v>
      </c>
      <c r="P2240" s="1">
        <v>94.018967704166272</v>
      </c>
      <c r="Q2240" s="1">
        <v>85.825045193097779</v>
      </c>
      <c r="R2240" s="1">
        <v>81.527643573381937</v>
      </c>
      <c r="S2240" s="1">
        <v>81.832435946220187</v>
      </c>
      <c r="T2240" s="1">
        <v>81.971390927912665</v>
      </c>
      <c r="U2240" s="1">
        <v>81.662444757874951</v>
      </c>
      <c r="V2240" s="1">
        <v>87.235947094945686</v>
      </c>
      <c r="W2240" s="1">
        <v>85.845140442455886</v>
      </c>
      <c r="X2240" s="1">
        <v>88.994800416947697</v>
      </c>
      <c r="Y2240" s="1">
        <v>92.578799220514085</v>
      </c>
    </row>
    <row r="2241" spans="1:25" x14ac:dyDescent="0.25">
      <c r="A2241" s="1" t="s">
        <v>269</v>
      </c>
      <c r="B2241" s="1" t="s">
        <v>18</v>
      </c>
      <c r="C2241" s="1"/>
      <c r="D2241" s="1" t="s">
        <v>19</v>
      </c>
      <c r="E2241" s="1"/>
      <c r="F2241" s="1"/>
      <c r="G2241" s="1"/>
      <c r="H2241" s="1"/>
      <c r="I2241" s="1"/>
      <c r="J2241" s="1"/>
      <c r="K2241" s="1"/>
      <c r="L2241" s="1"/>
      <c r="M2241" s="1"/>
      <c r="N2241" s="1">
        <v>55.966934100446011</v>
      </c>
      <c r="O2241" s="1">
        <v>56.455174896834407</v>
      </c>
      <c r="P2241" s="1">
        <v>53.467623179060297</v>
      </c>
      <c r="Q2241" s="1">
        <v>54.972353279631761</v>
      </c>
      <c r="R2241" s="1">
        <v>53.777273383163546</v>
      </c>
      <c r="S2241" s="1">
        <v>55.953167056964709</v>
      </c>
      <c r="T2241" s="1">
        <v>61.048180060756707</v>
      </c>
      <c r="U2241" s="1">
        <v>64.280756709435622</v>
      </c>
      <c r="V2241" s="1">
        <v>64.947364278029966</v>
      </c>
      <c r="W2241" s="1">
        <v>66.671023903873191</v>
      </c>
      <c r="X2241" s="1">
        <v>64.343229193211357</v>
      </c>
      <c r="Y2241" s="1">
        <v>66.756264096780811</v>
      </c>
    </row>
    <row r="2242" spans="1:25" x14ac:dyDescent="0.25">
      <c r="A2242" s="1" t="s">
        <v>269</v>
      </c>
      <c r="B2242" s="1" t="s">
        <v>20</v>
      </c>
      <c r="C2242" s="1"/>
      <c r="D2242" s="1" t="s">
        <v>21</v>
      </c>
      <c r="E2242" s="1">
        <v>0</v>
      </c>
      <c r="F2242" s="1">
        <v>644.79999999999995</v>
      </c>
      <c r="G2242" s="1">
        <v>617</v>
      </c>
      <c r="H2242" s="1">
        <v>637.1</v>
      </c>
      <c r="I2242" s="1">
        <v>596.29999999999995</v>
      </c>
      <c r="J2242" s="1">
        <v>631.5</v>
      </c>
      <c r="K2242" s="1">
        <v>665.1</v>
      </c>
      <c r="L2242" s="1">
        <v>701.4</v>
      </c>
      <c r="M2242" s="1">
        <v>716.9</v>
      </c>
      <c r="N2242" s="1">
        <v>716.66693410044604</v>
      </c>
      <c r="O2242" s="1">
        <v>752.35517489683446</v>
      </c>
      <c r="P2242" s="1">
        <v>754.16762317906023</v>
      </c>
      <c r="Q2242" s="1">
        <v>723.37235327963185</v>
      </c>
      <c r="R2242" s="1">
        <v>715.67727338316354</v>
      </c>
      <c r="S2242" s="1">
        <v>691.45316705696473</v>
      </c>
      <c r="T2242" s="1">
        <v>718.94818006075673</v>
      </c>
      <c r="U2242" s="1">
        <v>742.38075670943567</v>
      </c>
      <c r="V2242" s="1">
        <v>795.34736427802977</v>
      </c>
      <c r="W2242" s="1">
        <v>795.77102390387324</v>
      </c>
      <c r="X2242" s="1">
        <v>813.54322919321135</v>
      </c>
      <c r="Y2242" s="1">
        <v>823.15626409678077</v>
      </c>
    </row>
    <row r="2243" spans="1:25" x14ac:dyDescent="0.25">
      <c r="A2243" s="1" t="s">
        <v>270</v>
      </c>
      <c r="B2243" s="1" t="s">
        <v>4</v>
      </c>
      <c r="C2243" s="1"/>
      <c r="D2243" s="1" t="s">
        <v>5</v>
      </c>
      <c r="E2243" s="1"/>
      <c r="F2243" s="1"/>
      <c r="G2243" s="1"/>
      <c r="H2243" s="1"/>
      <c r="I2243" s="1"/>
      <c r="J2243" s="1"/>
      <c r="K2243" s="1"/>
      <c r="L2243" s="1"/>
      <c r="M2243" s="1"/>
      <c r="N2243" s="1">
        <v>45.7</v>
      </c>
      <c r="O2243" s="1">
        <v>44.9</v>
      </c>
      <c r="P2243" s="1">
        <v>42.6</v>
      </c>
      <c r="Q2243" s="1">
        <v>42.4</v>
      </c>
      <c r="R2243" s="1">
        <v>41.5</v>
      </c>
      <c r="S2243" s="1">
        <v>40.799999999999997</v>
      </c>
      <c r="T2243" s="1">
        <v>41.4</v>
      </c>
      <c r="U2243" s="1">
        <v>39.1</v>
      </c>
      <c r="V2243" s="1">
        <v>40.5</v>
      </c>
      <c r="W2243" s="1">
        <v>37.6</v>
      </c>
      <c r="X2243" s="1">
        <v>37.299999999999997</v>
      </c>
      <c r="Y2243" s="1">
        <v>33.299999999999997</v>
      </c>
    </row>
    <row r="2244" spans="1:25" x14ac:dyDescent="0.25">
      <c r="A2244" s="1" t="s">
        <v>270</v>
      </c>
      <c r="B2244" s="1" t="s">
        <v>6</v>
      </c>
      <c r="C2244" s="1"/>
      <c r="D2244" s="1" t="s">
        <v>7</v>
      </c>
      <c r="E2244" s="1"/>
      <c r="F2244" s="1"/>
      <c r="G2244" s="1"/>
      <c r="H2244" s="1"/>
      <c r="I2244" s="1"/>
      <c r="J2244" s="1"/>
      <c r="K2244" s="1"/>
      <c r="L2244" s="1"/>
      <c r="M2244" s="1"/>
      <c r="N2244" s="1">
        <v>53.444700513405586</v>
      </c>
      <c r="O2244" s="1">
        <v>53.053723298629826</v>
      </c>
      <c r="P2244" s="1">
        <v>48.647073761976223</v>
      </c>
      <c r="Q2244" s="1">
        <v>46.439019035789592</v>
      </c>
      <c r="R2244" s="1">
        <v>46.772179155900091</v>
      </c>
      <c r="S2244" s="1">
        <v>43.902345675432755</v>
      </c>
      <c r="T2244" s="1">
        <v>47.86375600466161</v>
      </c>
      <c r="U2244" s="1">
        <v>53.08182887550764</v>
      </c>
      <c r="V2244" s="1">
        <v>53.544089378131936</v>
      </c>
      <c r="W2244" s="1">
        <v>54.04516831305957</v>
      </c>
      <c r="X2244" s="1">
        <v>50.427210440456768</v>
      </c>
      <c r="Y2244" s="1">
        <v>50.025404745762707</v>
      </c>
    </row>
    <row r="2245" spans="1:25" x14ac:dyDescent="0.25">
      <c r="A2245" s="1" t="s">
        <v>270</v>
      </c>
      <c r="B2245" s="1" t="s">
        <v>8</v>
      </c>
      <c r="C2245" s="1"/>
      <c r="D2245" s="1" t="s">
        <v>9</v>
      </c>
      <c r="E2245" s="1"/>
      <c r="F2245" s="1"/>
      <c r="G2245" s="1"/>
      <c r="H2245" s="1"/>
      <c r="I2245" s="1"/>
      <c r="J2245" s="1"/>
      <c r="K2245" s="1"/>
      <c r="L2245" s="1"/>
      <c r="M2245" s="1"/>
      <c r="N2245" s="1">
        <v>43.193725042783811</v>
      </c>
      <c r="O2245" s="1">
        <v>41.971629173640466</v>
      </c>
      <c r="P2245" s="1">
        <v>42.633484358767163</v>
      </c>
      <c r="Q2245" s="1">
        <v>42.09142089603975</v>
      </c>
      <c r="R2245" s="1">
        <v>42.854837783519955</v>
      </c>
      <c r="S2245" s="1">
        <v>39.850149322972541</v>
      </c>
      <c r="T2245" s="1">
        <v>44.140382592876833</v>
      </c>
      <c r="U2245" s="1">
        <v>47.361848480604948</v>
      </c>
      <c r="V2245" s="1">
        <v>47.478895917193782</v>
      </c>
      <c r="W2245" s="1">
        <v>54.808969439682151</v>
      </c>
      <c r="X2245" s="1">
        <v>44.21108482871125</v>
      </c>
      <c r="Y2245" s="1">
        <v>45.893328813559336</v>
      </c>
    </row>
    <row r="2246" spans="1:25" x14ac:dyDescent="0.25">
      <c r="A2246" s="1" t="s">
        <v>270</v>
      </c>
      <c r="B2246" s="1" t="s">
        <v>10</v>
      </c>
      <c r="C2246" s="1"/>
      <c r="D2246" s="1" t="s">
        <v>11</v>
      </c>
      <c r="E2246" s="1"/>
      <c r="F2246" s="1"/>
      <c r="G2246" s="1"/>
      <c r="H2246" s="1"/>
      <c r="I2246" s="1"/>
      <c r="J2246" s="1"/>
      <c r="K2246" s="1"/>
      <c r="L2246" s="1"/>
      <c r="M2246" s="1"/>
      <c r="N2246" s="1">
        <v>7.0615744438106098</v>
      </c>
      <c r="O2246" s="1">
        <v>7.4746475277297098</v>
      </c>
      <c r="P2246" s="1">
        <v>7.2194418792566086</v>
      </c>
      <c r="Q2246" s="1">
        <v>6.9695600681706562</v>
      </c>
      <c r="R2246" s="1">
        <v>7.1729830605799609</v>
      </c>
      <c r="S2246" s="1">
        <v>6.547505001594712</v>
      </c>
      <c r="T2246" s="1">
        <v>6.9958614024615562</v>
      </c>
      <c r="U2246" s="1">
        <v>7.75632264388741</v>
      </c>
      <c r="V2246" s="1">
        <v>8.57701470467428</v>
      </c>
      <c r="W2246" s="1">
        <v>8.9458622472582778</v>
      </c>
      <c r="X2246" s="1">
        <v>8.9617047308319737</v>
      </c>
      <c r="Y2246" s="1">
        <v>8.7812664406779675</v>
      </c>
    </row>
    <row r="2247" spans="1:25" x14ac:dyDescent="0.25">
      <c r="A2247" s="1" t="s">
        <v>270</v>
      </c>
      <c r="B2247" s="1" t="s">
        <v>12</v>
      </c>
      <c r="C2247" s="1"/>
      <c r="D2247" s="1" t="s">
        <v>13</v>
      </c>
      <c r="E2247" s="1"/>
      <c r="F2247" s="1"/>
      <c r="G2247" s="1"/>
      <c r="H2247" s="1"/>
      <c r="I2247" s="1"/>
      <c r="J2247" s="1"/>
      <c r="K2247" s="1"/>
      <c r="L2247" s="1"/>
      <c r="M2247" s="1"/>
      <c r="N2247" s="1">
        <v>24.665880860157607</v>
      </c>
      <c r="O2247" s="1">
        <v>25.27499919174938</v>
      </c>
      <c r="P2247" s="1">
        <v>23.249357660910007</v>
      </c>
      <c r="Q2247" s="1">
        <v>23.649367296631059</v>
      </c>
      <c r="R2247" s="1">
        <v>23.444673785649176</v>
      </c>
      <c r="S2247" s="1">
        <v>23.778513444951798</v>
      </c>
      <c r="T2247" s="1">
        <v>24.811895351025786</v>
      </c>
      <c r="U2247" s="1">
        <v>26.418567622629684</v>
      </c>
      <c r="V2247" s="1">
        <v>25.69523539600063</v>
      </c>
      <c r="W2247" s="1">
        <v>25.803977131493912</v>
      </c>
      <c r="X2247" s="1">
        <v>26.593567968606294</v>
      </c>
      <c r="Y2247" s="1">
        <v>24.510099291657642</v>
      </c>
    </row>
    <row r="2248" spans="1:25" x14ac:dyDescent="0.25">
      <c r="A2248" s="1" t="s">
        <v>270</v>
      </c>
      <c r="B2248" s="1" t="s">
        <v>14</v>
      </c>
      <c r="C2248" s="1"/>
      <c r="D2248" s="1" t="s">
        <v>15</v>
      </c>
      <c r="E2248" s="1"/>
      <c r="F2248" s="1"/>
      <c r="G2248" s="1"/>
      <c r="H2248" s="1"/>
      <c r="I2248" s="1"/>
      <c r="J2248" s="1"/>
      <c r="K2248" s="1"/>
      <c r="L2248" s="1"/>
      <c r="M2248" s="1"/>
      <c r="N2248" s="1">
        <v>21.287131027113663</v>
      </c>
      <c r="O2248" s="1">
        <v>21.535902492644922</v>
      </c>
      <c r="P2248" s="1">
        <v>20.47054997235503</v>
      </c>
      <c r="Q2248" s="1">
        <v>20.366031224322104</v>
      </c>
      <c r="R2248" s="1">
        <v>20.215548899596303</v>
      </c>
      <c r="S2248" s="1">
        <v>20.957604008117702</v>
      </c>
      <c r="T2248" s="1">
        <v>21.44797038710082</v>
      </c>
      <c r="U2248" s="1">
        <v>23.045453690644099</v>
      </c>
      <c r="V2248" s="1">
        <v>22.696576917020941</v>
      </c>
      <c r="W2248" s="1">
        <v>22.982948048719862</v>
      </c>
      <c r="X2248" s="1">
        <v>23.705500030657923</v>
      </c>
      <c r="Y2248" s="1">
        <v>22.529509109468282</v>
      </c>
    </row>
    <row r="2249" spans="1:25" x14ac:dyDescent="0.25">
      <c r="A2249" s="1" t="s">
        <v>270</v>
      </c>
      <c r="B2249" s="1" t="s">
        <v>16</v>
      </c>
      <c r="C2249" s="1"/>
      <c r="D2249" s="1" t="s">
        <v>17</v>
      </c>
      <c r="E2249" s="1"/>
      <c r="F2249" s="1"/>
      <c r="G2249" s="1"/>
      <c r="H2249" s="1"/>
      <c r="I2249" s="1"/>
      <c r="J2249" s="1"/>
      <c r="K2249" s="1"/>
      <c r="L2249" s="1"/>
      <c r="M2249" s="1"/>
      <c r="N2249" s="1">
        <v>29.446988112728729</v>
      </c>
      <c r="O2249" s="1">
        <v>30.189098315605705</v>
      </c>
      <c r="P2249" s="1">
        <v>27.480092366734969</v>
      </c>
      <c r="Q2249" s="1">
        <v>27.084601479046835</v>
      </c>
      <c r="R2249" s="1">
        <v>26.139777314754522</v>
      </c>
      <c r="S2249" s="1">
        <v>27.06388254693049</v>
      </c>
      <c r="T2249" s="1">
        <v>28.940134261873393</v>
      </c>
      <c r="U2249" s="1">
        <v>30.135978686726219</v>
      </c>
      <c r="V2249" s="1">
        <v>27.90818768697843</v>
      </c>
      <c r="W2249" s="1">
        <v>28.81307481978623</v>
      </c>
      <c r="X2249" s="1">
        <v>30.70093200073579</v>
      </c>
      <c r="Y2249" s="1">
        <v>29.460391598874075</v>
      </c>
    </row>
    <row r="2250" spans="1:25" x14ac:dyDescent="0.25">
      <c r="A2250" s="1" t="s">
        <v>270</v>
      </c>
      <c r="B2250" s="1" t="s">
        <v>18</v>
      </c>
      <c r="C2250" s="1"/>
      <c r="D2250" s="1" t="s">
        <v>19</v>
      </c>
      <c r="E2250" s="1"/>
      <c r="F2250" s="1"/>
      <c r="G2250" s="1"/>
      <c r="H2250" s="1"/>
      <c r="I2250" s="1"/>
      <c r="J2250" s="1"/>
      <c r="K2250" s="1"/>
      <c r="L2250" s="1"/>
      <c r="M2250" s="1"/>
      <c r="N2250" s="1">
        <v>17.929785437175056</v>
      </c>
      <c r="O2250" s="1">
        <v>18.339504805162434</v>
      </c>
      <c r="P2250" s="1">
        <v>16.429562974470205</v>
      </c>
      <c r="Q2250" s="1">
        <v>15.946044303797468</v>
      </c>
      <c r="R2250" s="1">
        <v>16.622651582926899</v>
      </c>
      <c r="S2250" s="1">
        <v>15.396205174505546</v>
      </c>
      <c r="T2250" s="1">
        <v>18.431869649268158</v>
      </c>
      <c r="U2250" s="1">
        <v>20.715974065056223</v>
      </c>
      <c r="V2250" s="1">
        <v>19.286316286636403</v>
      </c>
      <c r="W2250" s="1">
        <v>19.430044739869615</v>
      </c>
      <c r="X2250" s="1">
        <v>22.880204882523827</v>
      </c>
      <c r="Y2250" s="1">
        <v>21.243220729956938</v>
      </c>
    </row>
    <row r="2251" spans="1:25" x14ac:dyDescent="0.25">
      <c r="A2251" s="1" t="s">
        <v>270</v>
      </c>
      <c r="B2251" s="1" t="s">
        <v>20</v>
      </c>
      <c r="C2251" s="1"/>
      <c r="D2251" s="1" t="s">
        <v>21</v>
      </c>
      <c r="E2251" s="1">
        <v>0</v>
      </c>
      <c r="F2251" s="1">
        <v>261.39999999999998</v>
      </c>
      <c r="G2251" s="1">
        <v>241.4</v>
      </c>
      <c r="H2251" s="1">
        <v>220.3</v>
      </c>
      <c r="I2251" s="1">
        <v>211</v>
      </c>
      <c r="J2251" s="1">
        <v>210.5</v>
      </c>
      <c r="K2251" s="1">
        <v>233.4</v>
      </c>
      <c r="L2251" s="1">
        <v>229.89999999999998</v>
      </c>
      <c r="M2251" s="1">
        <v>235</v>
      </c>
      <c r="N2251" s="1">
        <v>242.72978543717505</v>
      </c>
      <c r="O2251" s="1">
        <v>242.73950480516243</v>
      </c>
      <c r="P2251" s="1">
        <v>228.72956297447021</v>
      </c>
      <c r="Q2251" s="1">
        <v>224.94604430379746</v>
      </c>
      <c r="R2251" s="1">
        <v>224.72265158292691</v>
      </c>
      <c r="S2251" s="1">
        <v>218.29620517450556</v>
      </c>
      <c r="T2251" s="1">
        <v>234.03186964926815</v>
      </c>
      <c r="U2251" s="1">
        <v>247.61597406505626</v>
      </c>
      <c r="V2251" s="1">
        <v>245.68631628663641</v>
      </c>
      <c r="W2251" s="1">
        <v>252.43004473986963</v>
      </c>
      <c r="X2251" s="1">
        <v>244.7802048825238</v>
      </c>
      <c r="Y2251" s="1">
        <v>235.74322072995696</v>
      </c>
    </row>
    <row r="2252" spans="1:25" x14ac:dyDescent="0.25">
      <c r="A2252" s="1" t="s">
        <v>271</v>
      </c>
      <c r="B2252" s="1" t="s">
        <v>4</v>
      </c>
      <c r="C2252" s="1"/>
      <c r="D2252" s="1" t="s">
        <v>5</v>
      </c>
      <c r="E2252" s="1"/>
      <c r="F2252" s="1"/>
      <c r="G2252" s="1"/>
      <c r="H2252" s="1"/>
      <c r="I2252" s="1"/>
      <c r="J2252" s="1"/>
      <c r="K2252" s="1"/>
      <c r="L2252" s="1"/>
      <c r="M2252" s="1"/>
      <c r="N2252" s="1">
        <v>126</v>
      </c>
      <c r="O2252" s="1">
        <v>128.80000000000001</v>
      </c>
      <c r="P2252" s="1">
        <v>106</v>
      </c>
      <c r="Q2252" s="1">
        <v>110.2</v>
      </c>
      <c r="R2252" s="1">
        <v>129.1</v>
      </c>
      <c r="S2252" s="1">
        <v>114.9</v>
      </c>
      <c r="T2252" s="1">
        <v>107.2</v>
      </c>
      <c r="U2252" s="1">
        <v>115.9</v>
      </c>
      <c r="V2252" s="1">
        <v>111.8</v>
      </c>
      <c r="W2252" s="1">
        <v>109.4</v>
      </c>
      <c r="X2252" s="1">
        <v>104.5</v>
      </c>
      <c r="Y2252" s="1">
        <v>110.4</v>
      </c>
    </row>
    <row r="2253" spans="1:25" x14ac:dyDescent="0.25">
      <c r="A2253" s="1" t="s">
        <v>271</v>
      </c>
      <c r="B2253" s="1" t="s">
        <v>6</v>
      </c>
      <c r="C2253" s="1"/>
      <c r="D2253" s="1" t="s">
        <v>7</v>
      </c>
      <c r="E2253" s="1"/>
      <c r="F2253" s="1"/>
      <c r="G2253" s="1"/>
      <c r="H2253" s="1"/>
      <c r="I2253" s="1"/>
      <c r="J2253" s="1"/>
      <c r="K2253" s="1"/>
      <c r="L2253" s="1"/>
      <c r="M2253" s="1"/>
      <c r="N2253" s="1">
        <v>97.279885909868796</v>
      </c>
      <c r="O2253" s="1">
        <v>126.46221667470427</v>
      </c>
      <c r="P2253" s="1">
        <v>115.3649313170957</v>
      </c>
      <c r="Q2253" s="1">
        <v>106.62086137670065</v>
      </c>
      <c r="R2253" s="1">
        <v>108.38242894056849</v>
      </c>
      <c r="S2253" s="1">
        <v>108.25411000608892</v>
      </c>
      <c r="T2253" s="1">
        <v>115.20844774167875</v>
      </c>
      <c r="U2253" s="1">
        <v>126.86750595154741</v>
      </c>
      <c r="V2253" s="1">
        <v>117.32641912429146</v>
      </c>
      <c r="W2253" s="1">
        <v>114.58074944893461</v>
      </c>
      <c r="X2253" s="1">
        <v>118.92978792822186</v>
      </c>
      <c r="Y2253" s="1">
        <v>117.93458440677965</v>
      </c>
    </row>
    <row r="2254" spans="1:25" x14ac:dyDescent="0.25">
      <c r="A2254" s="1" t="s">
        <v>271</v>
      </c>
      <c r="B2254" s="1" t="s">
        <v>8</v>
      </c>
      <c r="C2254" s="1"/>
      <c r="D2254" s="1" t="s">
        <v>9</v>
      </c>
      <c r="E2254" s="1"/>
      <c r="F2254" s="1"/>
      <c r="G2254" s="1"/>
      <c r="H2254" s="1"/>
      <c r="I2254" s="1"/>
      <c r="J2254" s="1"/>
      <c r="K2254" s="1"/>
      <c r="L2254" s="1"/>
      <c r="M2254" s="1"/>
      <c r="N2254" s="1">
        <v>107.46665715915576</v>
      </c>
      <c r="O2254" s="1">
        <v>122.22073983716774</v>
      </c>
      <c r="P2254" s="1">
        <v>107.31440032321365</v>
      </c>
      <c r="Q2254" s="1">
        <v>105.37749790577428</v>
      </c>
      <c r="R2254" s="1">
        <v>108.49603789836347</v>
      </c>
      <c r="S2254" s="1">
        <v>105.9010960016237</v>
      </c>
      <c r="T2254" s="1">
        <v>110.85245729228845</v>
      </c>
      <c r="U2254" s="1">
        <v>117.09460019605095</v>
      </c>
      <c r="V2254" s="1">
        <v>126.97952846463484</v>
      </c>
      <c r="W2254" s="1">
        <v>129.45319617927993</v>
      </c>
      <c r="X2254" s="1">
        <v>135.1345269168026</v>
      </c>
      <c r="Y2254" s="1">
        <v>130.56363389830511</v>
      </c>
    </row>
    <row r="2255" spans="1:25" x14ac:dyDescent="0.25">
      <c r="A2255" s="1" t="s">
        <v>271</v>
      </c>
      <c r="B2255" s="1" t="s">
        <v>10</v>
      </c>
      <c r="C2255" s="1"/>
      <c r="D2255" s="1" t="s">
        <v>11</v>
      </c>
      <c r="E2255" s="1"/>
      <c r="F2255" s="1"/>
      <c r="G2255" s="1"/>
      <c r="H2255" s="1"/>
      <c r="I2255" s="1"/>
      <c r="J2255" s="1"/>
      <c r="K2255" s="1"/>
      <c r="L2255" s="1"/>
      <c r="M2255" s="1"/>
      <c r="N2255" s="1">
        <v>12.85345693097547</v>
      </c>
      <c r="O2255" s="1">
        <v>17.817043488127997</v>
      </c>
      <c r="P2255" s="1">
        <v>17.12066835969064</v>
      </c>
      <c r="Q2255" s="1">
        <v>16.001640717525056</v>
      </c>
      <c r="R2255" s="1">
        <v>16.621533161068047</v>
      </c>
      <c r="S2255" s="1">
        <v>16.144793992287397</v>
      </c>
      <c r="T2255" s="1">
        <v>16.8390949660328</v>
      </c>
      <c r="U2255" s="1">
        <v>18.537893852401623</v>
      </c>
      <c r="V2255" s="1">
        <v>18.79405241107369</v>
      </c>
      <c r="W2255" s="1">
        <v>18.96605437178545</v>
      </c>
      <c r="X2255" s="1">
        <v>21.13568515497553</v>
      </c>
      <c r="Y2255" s="1">
        <v>20.701781694915255</v>
      </c>
    </row>
    <row r="2256" spans="1:25" x14ac:dyDescent="0.25">
      <c r="A2256" s="1" t="s">
        <v>271</v>
      </c>
      <c r="B2256" s="1" t="s">
        <v>12</v>
      </c>
      <c r="C2256" s="1"/>
      <c r="D2256" s="1" t="s">
        <v>13</v>
      </c>
      <c r="E2256" s="1"/>
      <c r="F2256" s="1"/>
      <c r="G2256" s="1"/>
      <c r="H2256" s="1"/>
      <c r="I2256" s="1"/>
      <c r="J2256" s="1"/>
      <c r="K2256" s="1"/>
      <c r="L2256" s="1"/>
      <c r="M2256" s="1"/>
      <c r="N2256" s="1">
        <v>41.545979698143448</v>
      </c>
      <c r="O2256" s="1">
        <v>48.580517926998809</v>
      </c>
      <c r="P2256" s="1">
        <v>50.090610466061733</v>
      </c>
      <c r="Q2256" s="1">
        <v>52.653935907970421</v>
      </c>
      <c r="R2256" s="1">
        <v>53.976491079567651</v>
      </c>
      <c r="S2256" s="1">
        <v>51.398680872653472</v>
      </c>
      <c r="T2256" s="1">
        <v>51.240523244871071</v>
      </c>
      <c r="U2256" s="1">
        <v>55.956915843911617</v>
      </c>
      <c r="V2256" s="1">
        <v>57.149167060305466</v>
      </c>
      <c r="W2256" s="1">
        <v>55.431997265722103</v>
      </c>
      <c r="X2256" s="1">
        <v>54.467566987552892</v>
      </c>
      <c r="Y2256" s="1">
        <v>52.095975749327224</v>
      </c>
    </row>
    <row r="2257" spans="1:25" x14ac:dyDescent="0.25">
      <c r="A2257" s="1" t="s">
        <v>271</v>
      </c>
      <c r="B2257" s="1" t="s">
        <v>14</v>
      </c>
      <c r="C2257" s="1"/>
      <c r="D2257" s="1" t="s">
        <v>15</v>
      </c>
      <c r="E2257" s="1"/>
      <c r="F2257" s="1"/>
      <c r="G2257" s="1"/>
      <c r="H2257" s="1"/>
      <c r="I2257" s="1"/>
      <c r="J2257" s="1"/>
      <c r="K2257" s="1"/>
      <c r="L2257" s="1"/>
      <c r="M2257" s="1"/>
      <c r="N2257" s="1">
        <v>35.854981968745818</v>
      </c>
      <c r="O2257" s="1">
        <v>41.393682713135689</v>
      </c>
      <c r="P2257" s="1">
        <v>44.103684912349181</v>
      </c>
      <c r="Q2257" s="1">
        <v>45.34377978635991</v>
      </c>
      <c r="R2257" s="1">
        <v>46.542101836176592</v>
      </c>
      <c r="S2257" s="1">
        <v>45.301116184677817</v>
      </c>
      <c r="T2257" s="1">
        <v>44.293481397829225</v>
      </c>
      <c r="U2257" s="1">
        <v>48.812355430183359</v>
      </c>
      <c r="V2257" s="1">
        <v>50.479804755156664</v>
      </c>
      <c r="W2257" s="1">
        <v>49.371874223216508</v>
      </c>
      <c r="X2257" s="1">
        <v>48.552375988717898</v>
      </c>
      <c r="Y2257" s="1">
        <v>47.886250734634544</v>
      </c>
    </row>
    <row r="2258" spans="1:25" x14ac:dyDescent="0.25">
      <c r="A2258" s="1" t="s">
        <v>271</v>
      </c>
      <c r="B2258" s="1" t="s">
        <v>16</v>
      </c>
      <c r="C2258" s="1"/>
      <c r="D2258" s="1" t="s">
        <v>17</v>
      </c>
      <c r="E2258" s="1"/>
      <c r="F2258" s="1"/>
      <c r="G2258" s="1"/>
      <c r="H2258" s="1"/>
      <c r="I2258" s="1"/>
      <c r="J2258" s="1"/>
      <c r="K2258" s="1"/>
      <c r="L2258" s="1"/>
      <c r="M2258" s="1"/>
      <c r="N2258" s="1">
        <v>49.59903833311072</v>
      </c>
      <c r="O2258" s="1">
        <v>58.025799359865509</v>
      </c>
      <c r="P2258" s="1">
        <v>59.205704621589106</v>
      </c>
      <c r="Q2258" s="1">
        <v>60.30228430566968</v>
      </c>
      <c r="R2258" s="1">
        <v>60.181407084255753</v>
      </c>
      <c r="S2258" s="1">
        <v>58.500202942668693</v>
      </c>
      <c r="T2258" s="1">
        <v>59.765995357299708</v>
      </c>
      <c r="U2258" s="1">
        <v>63.830728725905033</v>
      </c>
      <c r="V2258" s="1">
        <v>62.071028184537866</v>
      </c>
      <c r="W2258" s="1">
        <v>61.896128511061399</v>
      </c>
      <c r="X2258" s="1">
        <v>62.880057023729229</v>
      </c>
      <c r="Y2258" s="1">
        <v>62.617773516038227</v>
      </c>
    </row>
    <row r="2259" spans="1:25" x14ac:dyDescent="0.25">
      <c r="A2259" s="1" t="s">
        <v>271</v>
      </c>
      <c r="B2259" s="1" t="s">
        <v>18</v>
      </c>
      <c r="C2259" s="1"/>
      <c r="D2259" s="1" t="s">
        <v>19</v>
      </c>
      <c r="E2259" s="1"/>
      <c r="F2259" s="1"/>
      <c r="G2259" s="1"/>
      <c r="H2259" s="1"/>
      <c r="I2259" s="1"/>
      <c r="J2259" s="1"/>
      <c r="K2259" s="1"/>
      <c r="L2259" s="1"/>
      <c r="M2259" s="1"/>
      <c r="N2259" s="1">
        <v>25.491430682747882</v>
      </c>
      <c r="O2259" s="1">
        <v>33.520298003157279</v>
      </c>
      <c r="P2259" s="1">
        <v>34.668121464372604</v>
      </c>
      <c r="Q2259" s="1">
        <v>29.790779631760646</v>
      </c>
      <c r="R2259" s="1">
        <v>32.521497215087592</v>
      </c>
      <c r="S2259" s="1">
        <v>35.157458454419775</v>
      </c>
      <c r="T2259" s="1">
        <v>36.177879038939523</v>
      </c>
      <c r="U2259" s="1">
        <v>42.240169069570214</v>
      </c>
      <c r="V2259" s="1">
        <v>41.441455222901524</v>
      </c>
      <c r="W2259" s="1">
        <v>41.868030167454947</v>
      </c>
      <c r="X2259" s="1">
        <v>43.398348708016925</v>
      </c>
      <c r="Y2259" s="1">
        <v>45.142428747180645</v>
      </c>
    </row>
    <row r="2260" spans="1:25" x14ac:dyDescent="0.25">
      <c r="A2260" s="1" t="s">
        <v>271</v>
      </c>
      <c r="B2260" s="1" t="s">
        <v>20</v>
      </c>
      <c r="C2260" s="1"/>
      <c r="D2260" s="1" t="s">
        <v>21</v>
      </c>
      <c r="E2260" s="1">
        <v>0</v>
      </c>
      <c r="F2260" s="1">
        <v>529.59999999999991</v>
      </c>
      <c r="G2260" s="1">
        <v>534.4</v>
      </c>
      <c r="H2260" s="1">
        <v>538.6</v>
      </c>
      <c r="I2260" s="1">
        <v>546.40000000000009</v>
      </c>
      <c r="J2260" s="1">
        <v>513.80000000000007</v>
      </c>
      <c r="K2260" s="1">
        <v>494.4</v>
      </c>
      <c r="L2260" s="1">
        <v>490.7</v>
      </c>
      <c r="M2260" s="1">
        <v>491.8</v>
      </c>
      <c r="N2260" s="1">
        <v>496.09143068274795</v>
      </c>
      <c r="O2260" s="1">
        <v>576.82029800315718</v>
      </c>
      <c r="P2260" s="1">
        <v>533.86812146437262</v>
      </c>
      <c r="Q2260" s="1">
        <v>526.29077963176064</v>
      </c>
      <c r="R2260" s="1">
        <v>555.82149721508756</v>
      </c>
      <c r="S2260" s="1">
        <v>535.55745845441982</v>
      </c>
      <c r="T2260" s="1">
        <v>541.5778790389395</v>
      </c>
      <c r="U2260" s="1">
        <v>589.24016906957024</v>
      </c>
      <c r="V2260" s="1">
        <v>586.0414552229015</v>
      </c>
      <c r="W2260" s="1">
        <v>580.96803016745503</v>
      </c>
      <c r="X2260" s="1">
        <v>588.99834870801692</v>
      </c>
      <c r="Y2260" s="1">
        <v>587.34242874718075</v>
      </c>
    </row>
    <row r="2261" spans="1:25" x14ac:dyDescent="0.25">
      <c r="A2261" s="1" t="s">
        <v>272</v>
      </c>
      <c r="B2261" s="1" t="s">
        <v>4</v>
      </c>
      <c r="C2261" s="1"/>
      <c r="D2261" s="1" t="s">
        <v>5</v>
      </c>
      <c r="E2261" s="1"/>
      <c r="F2261" s="1"/>
      <c r="G2261" s="1"/>
      <c r="H2261" s="1"/>
      <c r="I2261" s="1"/>
      <c r="J2261" s="1"/>
      <c r="K2261" s="1"/>
      <c r="L2261" s="1"/>
      <c r="M2261" s="1"/>
      <c r="N2261" s="1">
        <v>70.599999999999994</v>
      </c>
      <c r="O2261" s="1">
        <v>71.400000000000006</v>
      </c>
      <c r="P2261" s="1">
        <v>68.099999999999994</v>
      </c>
      <c r="Q2261" s="1">
        <v>58.7</v>
      </c>
      <c r="R2261" s="1">
        <v>59.8</v>
      </c>
      <c r="S2261" s="1">
        <v>66.900000000000006</v>
      </c>
      <c r="T2261" s="1">
        <v>67.900000000000006</v>
      </c>
      <c r="U2261" s="1">
        <v>72.400000000000006</v>
      </c>
      <c r="V2261" s="1">
        <v>73</v>
      </c>
      <c r="W2261" s="1">
        <v>64.5</v>
      </c>
      <c r="X2261" s="1">
        <v>58</v>
      </c>
      <c r="Y2261" s="1">
        <v>61.8</v>
      </c>
    </row>
    <row r="2262" spans="1:25" x14ac:dyDescent="0.25">
      <c r="A2262" s="1" t="s">
        <v>272</v>
      </c>
      <c r="B2262" s="1" t="s">
        <v>6</v>
      </c>
      <c r="C2262" s="1"/>
      <c r="D2262" s="1" t="s">
        <v>7</v>
      </c>
      <c r="E2262" s="1"/>
      <c r="F2262" s="1"/>
      <c r="G2262" s="1"/>
      <c r="H2262" s="1"/>
      <c r="I2262" s="1"/>
      <c r="J2262" s="1"/>
      <c r="K2262" s="1"/>
      <c r="L2262" s="1"/>
      <c r="M2262" s="1"/>
      <c r="N2262" s="1">
        <v>83.194706217912142</v>
      </c>
      <c r="O2262" s="1">
        <v>80.171529885677003</v>
      </c>
      <c r="P2262" s="1">
        <v>74.83661549116934</v>
      </c>
      <c r="Q2262" s="1">
        <v>73.273347005979375</v>
      </c>
      <c r="R2262" s="1">
        <v>69.803445305770893</v>
      </c>
      <c r="S2262" s="1">
        <v>69.528023427759578</v>
      </c>
      <c r="T2262" s="1">
        <v>71.602114777863051</v>
      </c>
      <c r="U2262" s="1">
        <v>75.849612099145787</v>
      </c>
      <c r="V2262" s="1">
        <v>74.274936334510798</v>
      </c>
      <c r="W2262" s="1">
        <v>73.453998965901988</v>
      </c>
      <c r="X2262" s="1">
        <v>69.421663947797711</v>
      </c>
      <c r="Y2262" s="1">
        <v>70.490343050847443</v>
      </c>
    </row>
    <row r="2263" spans="1:25" x14ac:dyDescent="0.25">
      <c r="A2263" s="1" t="s">
        <v>272</v>
      </c>
      <c r="B2263" s="1" t="s">
        <v>8</v>
      </c>
      <c r="C2263" s="1"/>
      <c r="D2263" s="1" t="s">
        <v>9</v>
      </c>
      <c r="E2263" s="1"/>
      <c r="F2263" s="1"/>
      <c r="G2263" s="1"/>
      <c r="H2263" s="1"/>
      <c r="I2263" s="1"/>
      <c r="J2263" s="1"/>
      <c r="K2263" s="1"/>
      <c r="L2263" s="1"/>
      <c r="M2263" s="1"/>
      <c r="N2263" s="1">
        <v>70.812892184826012</v>
      </c>
      <c r="O2263" s="1">
        <v>78.933241610167073</v>
      </c>
      <c r="P2263" s="1">
        <v>74.357298280041562</v>
      </c>
      <c r="Q2263" s="1">
        <v>60.829801554059905</v>
      </c>
      <c r="R2263" s="1">
        <v>66.291495836922181</v>
      </c>
      <c r="S2263" s="1">
        <v>64.802711009307302</v>
      </c>
      <c r="T2263" s="1">
        <v>64.232378272362922</v>
      </c>
      <c r="U2263" s="1">
        <v>65.267234280913016</v>
      </c>
      <c r="V2263" s="1">
        <v>72.227257044278332</v>
      </c>
      <c r="W2263" s="1">
        <v>76.387479250006791</v>
      </c>
      <c r="X2263" s="1">
        <v>68.241019575856456</v>
      </c>
      <c r="Y2263" s="1">
        <v>67.13605423728815</v>
      </c>
    </row>
    <row r="2264" spans="1:25" x14ac:dyDescent="0.25">
      <c r="A2264" s="1" t="s">
        <v>272</v>
      </c>
      <c r="B2264" s="1" t="s">
        <v>10</v>
      </c>
      <c r="C2264" s="1"/>
      <c r="D2264" s="1" t="s">
        <v>11</v>
      </c>
      <c r="E2264" s="1"/>
      <c r="F2264" s="1"/>
      <c r="G2264" s="1"/>
      <c r="H2264" s="1"/>
      <c r="I2264" s="1"/>
      <c r="J2264" s="1"/>
      <c r="K2264" s="1"/>
      <c r="L2264" s="1"/>
      <c r="M2264" s="1"/>
      <c r="N2264" s="1">
        <v>10.992401597261837</v>
      </c>
      <c r="O2264" s="1">
        <v>11.29522850415591</v>
      </c>
      <c r="P2264" s="1">
        <v>11.106086228789104</v>
      </c>
      <c r="Q2264" s="1">
        <v>10.996851439960714</v>
      </c>
      <c r="R2264" s="1">
        <v>10.70505885730692</v>
      </c>
      <c r="S2264" s="1">
        <v>10.369265562933109</v>
      </c>
      <c r="T2264" s="1">
        <v>10.465506949774026</v>
      </c>
      <c r="U2264" s="1">
        <v>11.083153619941184</v>
      </c>
      <c r="V2264" s="1">
        <v>11.897806621210878</v>
      </c>
      <c r="W2264" s="1">
        <v>12.158521784091219</v>
      </c>
      <c r="X2264" s="1">
        <v>12.337316476345839</v>
      </c>
      <c r="Y2264" s="1">
        <v>12.373602711864407</v>
      </c>
    </row>
    <row r="2265" spans="1:25" x14ac:dyDescent="0.25">
      <c r="A2265" s="1" t="s">
        <v>272</v>
      </c>
      <c r="B2265" s="1" t="s">
        <v>12</v>
      </c>
      <c r="C2265" s="1"/>
      <c r="D2265" s="1" t="s">
        <v>13</v>
      </c>
      <c r="E2265" s="1"/>
      <c r="F2265" s="1"/>
      <c r="G2265" s="1"/>
      <c r="H2265" s="1"/>
      <c r="I2265" s="1"/>
      <c r="J2265" s="1"/>
      <c r="K2265" s="1"/>
      <c r="L2265" s="1"/>
      <c r="M2265" s="1"/>
      <c r="N2265" s="1">
        <v>37.325954988646984</v>
      </c>
      <c r="O2265" s="1">
        <v>43.000323300248944</v>
      </c>
      <c r="P2265" s="1">
        <v>42.743552216476409</v>
      </c>
      <c r="Q2265" s="1">
        <v>40.346951520131469</v>
      </c>
      <c r="R2265" s="1">
        <v>39.063260190128929</v>
      </c>
      <c r="S2265" s="1">
        <v>42.258193810248599</v>
      </c>
      <c r="T2265" s="1">
        <v>43.123865989083377</v>
      </c>
      <c r="U2265" s="1">
        <v>42.614875411377533</v>
      </c>
      <c r="V2265" s="1">
        <v>39.569988978113685</v>
      </c>
      <c r="W2265" s="1">
        <v>41.56568481232911</v>
      </c>
      <c r="X2265" s="1">
        <v>44.71659206573058</v>
      </c>
      <c r="Y2265" s="1">
        <v>42.035621268829836</v>
      </c>
    </row>
    <row r="2266" spans="1:25" x14ac:dyDescent="0.25">
      <c r="A2266" s="1" t="s">
        <v>272</v>
      </c>
      <c r="B2266" s="1" t="s">
        <v>14</v>
      </c>
      <c r="C2266" s="1"/>
      <c r="D2266" s="1" t="s">
        <v>15</v>
      </c>
      <c r="E2266" s="1"/>
      <c r="F2266" s="1"/>
      <c r="G2266" s="1"/>
      <c r="H2266" s="1"/>
      <c r="I2266" s="1"/>
      <c r="J2266" s="1"/>
      <c r="K2266" s="1"/>
      <c r="L2266" s="1"/>
      <c r="M2266" s="1"/>
      <c r="N2266" s="1">
        <v>32.213019233337782</v>
      </c>
      <c r="O2266" s="1">
        <v>36.63900294203227</v>
      </c>
      <c r="P2266" s="1">
        <v>37.634761114905523</v>
      </c>
      <c r="Q2266" s="1">
        <v>34.745423171733769</v>
      </c>
      <c r="R2266" s="1">
        <v>33.682927464513611</v>
      </c>
      <c r="S2266" s="1">
        <v>37.24498985286656</v>
      </c>
      <c r="T2266" s="1">
        <v>37.277257042474432</v>
      </c>
      <c r="U2266" s="1">
        <v>37.173822284908326</v>
      </c>
      <c r="V2266" s="1">
        <v>34.952133522279958</v>
      </c>
      <c r="W2266" s="1">
        <v>37.02150136713896</v>
      </c>
      <c r="X2266" s="1">
        <v>39.86035931080999</v>
      </c>
      <c r="Y2266" s="1">
        <v>38.638844381205729</v>
      </c>
    </row>
    <row r="2267" spans="1:25" x14ac:dyDescent="0.25">
      <c r="A2267" s="1" t="s">
        <v>272</v>
      </c>
      <c r="B2267" s="1" t="s">
        <v>16</v>
      </c>
      <c r="C2267" s="1"/>
      <c r="D2267" s="1" t="s">
        <v>17</v>
      </c>
      <c r="E2267" s="1"/>
      <c r="F2267" s="1"/>
      <c r="G2267" s="1"/>
      <c r="H2267" s="1"/>
      <c r="I2267" s="1"/>
      <c r="J2267" s="1"/>
      <c r="K2267" s="1"/>
      <c r="L2267" s="1"/>
      <c r="M2267" s="1"/>
      <c r="N2267" s="1">
        <v>44.561025778015214</v>
      </c>
      <c r="O2267" s="1">
        <v>51.360673757718793</v>
      </c>
      <c r="P2267" s="1">
        <v>50.521686668618081</v>
      </c>
      <c r="Q2267" s="1">
        <v>46.207625308134759</v>
      </c>
      <c r="R2267" s="1">
        <v>43.553812345357464</v>
      </c>
      <c r="S2267" s="1">
        <v>48.096816336884828</v>
      </c>
      <c r="T2267" s="1">
        <v>50.29887696844218</v>
      </c>
      <c r="U2267" s="1">
        <v>48.611302303714155</v>
      </c>
      <c r="V2267" s="1">
        <v>42.977877499606365</v>
      </c>
      <c r="W2267" s="1">
        <v>46.412813820531944</v>
      </c>
      <c r="X2267" s="1">
        <v>51.623048623459432</v>
      </c>
      <c r="Y2267" s="1">
        <v>50.525534349964424</v>
      </c>
    </row>
    <row r="2268" spans="1:25" x14ac:dyDescent="0.25">
      <c r="A2268" s="1" t="s">
        <v>272</v>
      </c>
      <c r="B2268" s="1" t="s">
        <v>18</v>
      </c>
      <c r="C2268" s="1"/>
      <c r="D2268" s="1" t="s">
        <v>19</v>
      </c>
      <c r="E2268" s="1"/>
      <c r="F2268" s="1"/>
      <c r="G2268" s="1"/>
      <c r="H2268" s="1"/>
      <c r="I2268" s="1"/>
      <c r="J2268" s="1"/>
      <c r="K2268" s="1"/>
      <c r="L2268" s="1"/>
      <c r="M2268" s="1"/>
      <c r="N2268" s="1">
        <v>24.298809743738616</v>
      </c>
      <c r="O2268" s="1">
        <v>19.943769906112387</v>
      </c>
      <c r="P2268" s="1">
        <v>23.245414309581733</v>
      </c>
      <c r="Q2268" s="1">
        <v>22.451323360184119</v>
      </c>
      <c r="R2268" s="1">
        <v>21.618403509278231</v>
      </c>
      <c r="S2268" s="1">
        <v>23.150334339643937</v>
      </c>
      <c r="T2268" s="1">
        <v>21.558989229494614</v>
      </c>
      <c r="U2268" s="1">
        <v>25.658501354198016</v>
      </c>
      <c r="V2268" s="1">
        <v>24.502206711972921</v>
      </c>
      <c r="W2268" s="1">
        <v>28.707012654991694</v>
      </c>
      <c r="X2268" s="1">
        <v>28.088792620151878</v>
      </c>
      <c r="Y2268" s="1">
        <v>24.183168443715395</v>
      </c>
    </row>
    <row r="2269" spans="1:25" x14ac:dyDescent="0.25">
      <c r="A2269" s="1" t="s">
        <v>272</v>
      </c>
      <c r="B2269" s="1" t="s">
        <v>20</v>
      </c>
      <c r="C2269" s="1"/>
      <c r="D2269" s="1" t="s">
        <v>21</v>
      </c>
      <c r="E2269" s="1">
        <v>0</v>
      </c>
      <c r="F2269" s="1">
        <v>364</v>
      </c>
      <c r="G2269" s="1">
        <v>335.79999999999995</v>
      </c>
      <c r="H2269" s="1">
        <v>304.10000000000002</v>
      </c>
      <c r="I2269" s="1">
        <v>328.8</v>
      </c>
      <c r="J2269" s="1">
        <v>295</v>
      </c>
      <c r="K2269" s="1">
        <v>332.7</v>
      </c>
      <c r="L2269" s="1">
        <v>356.29999999999995</v>
      </c>
      <c r="M2269" s="1">
        <v>361.4</v>
      </c>
      <c r="N2269" s="1">
        <v>373.9988097437386</v>
      </c>
      <c r="O2269" s="1">
        <v>392.74376990611245</v>
      </c>
      <c r="P2269" s="1">
        <v>382.54541430958176</v>
      </c>
      <c r="Q2269" s="1">
        <v>347.55132336018414</v>
      </c>
      <c r="R2269" s="1">
        <v>344.51840350927824</v>
      </c>
      <c r="S2269" s="1">
        <v>362.35033433964395</v>
      </c>
      <c r="T2269" s="1">
        <v>366.45898922949465</v>
      </c>
      <c r="U2269" s="1">
        <v>378.65850135419799</v>
      </c>
      <c r="V2269" s="1">
        <v>373.40220671197301</v>
      </c>
      <c r="W2269" s="1">
        <v>380.20701265499167</v>
      </c>
      <c r="X2269" s="1">
        <v>372.28879262015192</v>
      </c>
      <c r="Y2269" s="1">
        <v>367.18316844371532</v>
      </c>
    </row>
    <row r="2270" spans="1:25" x14ac:dyDescent="0.25">
      <c r="A2270" s="1" t="s">
        <v>273</v>
      </c>
      <c r="B2270" s="1" t="s">
        <v>4</v>
      </c>
      <c r="C2270" s="1"/>
      <c r="D2270" s="1" t="s">
        <v>5</v>
      </c>
      <c r="E2270" s="1"/>
      <c r="F2270" s="1"/>
      <c r="G2270" s="1"/>
      <c r="H2270" s="1"/>
      <c r="I2270" s="1"/>
      <c r="J2270" s="1"/>
      <c r="K2270" s="1"/>
      <c r="L2270" s="1"/>
      <c r="M2270" s="1"/>
      <c r="N2270" s="1">
        <v>59.8</v>
      </c>
      <c r="O2270" s="1">
        <v>57.7</v>
      </c>
      <c r="P2270" s="1">
        <v>58.3</v>
      </c>
      <c r="Q2270" s="1">
        <v>59.7</v>
      </c>
      <c r="R2270" s="1">
        <v>69.599999999999994</v>
      </c>
      <c r="S2270" s="1">
        <v>62.3</v>
      </c>
      <c r="T2270" s="1">
        <v>58</v>
      </c>
      <c r="U2270" s="1">
        <v>63.7</v>
      </c>
      <c r="V2270" s="1">
        <v>60.6</v>
      </c>
      <c r="W2270" s="1">
        <v>66.400000000000006</v>
      </c>
      <c r="X2270" s="1">
        <v>68.3</v>
      </c>
      <c r="Y2270" s="1">
        <v>57.4</v>
      </c>
    </row>
    <row r="2271" spans="1:25" x14ac:dyDescent="0.25">
      <c r="A2271" s="1" t="s">
        <v>273</v>
      </c>
      <c r="B2271" s="1" t="s">
        <v>6</v>
      </c>
      <c r="C2271" s="1"/>
      <c r="D2271" s="1" t="s">
        <v>7</v>
      </c>
      <c r="E2271" s="1"/>
      <c r="F2271" s="1"/>
      <c r="G2271" s="1"/>
      <c r="H2271" s="1"/>
      <c r="I2271" s="1"/>
      <c r="J2271" s="1"/>
      <c r="K2271" s="1"/>
      <c r="L2271" s="1"/>
      <c r="M2271" s="1"/>
      <c r="N2271" s="1">
        <v>129.92590986879634</v>
      </c>
      <c r="O2271" s="1">
        <v>124.36107911832289</v>
      </c>
      <c r="P2271" s="1">
        <v>132.25718573242526</v>
      </c>
      <c r="Q2271" s="1">
        <v>129.41701377856089</v>
      </c>
      <c r="R2271" s="1">
        <v>132.83298880275626</v>
      </c>
      <c r="S2271" s="1">
        <v>139.56728232189977</v>
      </c>
      <c r="T2271" s="1">
        <v>138.17272959836276</v>
      </c>
      <c r="U2271" s="1">
        <v>153.63416328245344</v>
      </c>
      <c r="V2271" s="1">
        <v>148.23191489361702</v>
      </c>
      <c r="W2271" s="1">
        <v>142.78908210194029</v>
      </c>
      <c r="X2271" s="1">
        <v>143.56130505709626</v>
      </c>
      <c r="Y2271" s="1">
        <v>150.87514576271184</v>
      </c>
    </row>
    <row r="2272" spans="1:25" x14ac:dyDescent="0.25">
      <c r="A2272" s="1" t="s">
        <v>273</v>
      </c>
      <c r="B2272" s="1" t="s">
        <v>8</v>
      </c>
      <c r="C2272" s="1"/>
      <c r="D2272" s="1" t="s">
        <v>9</v>
      </c>
      <c r="E2272" s="1"/>
      <c r="F2272" s="1"/>
      <c r="G2272" s="1"/>
      <c r="H2272" s="1"/>
      <c r="I2272" s="1"/>
      <c r="J2272" s="1"/>
      <c r="K2272" s="1"/>
      <c r="L2272" s="1"/>
      <c r="M2272" s="1"/>
      <c r="N2272" s="1">
        <v>127.50715915573304</v>
      </c>
      <c r="O2272" s="1">
        <v>122.51790303821167</v>
      </c>
      <c r="P2272" s="1">
        <v>147.41526030243566</v>
      </c>
      <c r="Q2272" s="1">
        <v>154.26010283370405</v>
      </c>
      <c r="R2272" s="1">
        <v>164.29573930519666</v>
      </c>
      <c r="S2272" s="1">
        <v>170.91794195250657</v>
      </c>
      <c r="T2272" s="1">
        <v>166.8316705039652</v>
      </c>
      <c r="U2272" s="1">
        <v>184.21679596695139</v>
      </c>
      <c r="V2272" s="1">
        <v>183.42340425531916</v>
      </c>
      <c r="W2272" s="1">
        <v>189.7756605981441</v>
      </c>
      <c r="X2272" s="1">
        <v>189.42560358890699</v>
      </c>
      <c r="Y2272" s="1">
        <v>201.64081355932205</v>
      </c>
    </row>
    <row r="2273" spans="1:25" x14ac:dyDescent="0.25">
      <c r="A2273" s="1" t="s">
        <v>273</v>
      </c>
      <c r="B2273" s="1" t="s">
        <v>10</v>
      </c>
      <c r="C2273" s="1"/>
      <c r="D2273" s="1" t="s">
        <v>11</v>
      </c>
      <c r="E2273" s="1"/>
      <c r="F2273" s="1"/>
      <c r="G2273" s="1"/>
      <c r="H2273" s="1"/>
      <c r="I2273" s="1"/>
      <c r="J2273" s="1"/>
      <c r="K2273" s="1"/>
      <c r="L2273" s="1"/>
      <c r="M2273" s="1"/>
      <c r="N2273" s="1">
        <v>17.166930975470621</v>
      </c>
      <c r="O2273" s="1">
        <v>17.521017843465437</v>
      </c>
      <c r="P2273" s="1">
        <v>19.6275539651391</v>
      </c>
      <c r="Q2273" s="1">
        <v>19.422883387735055</v>
      </c>
      <c r="R2273" s="1">
        <v>20.371271892047087</v>
      </c>
      <c r="S2273" s="1">
        <v>20.81477572559367</v>
      </c>
      <c r="T2273" s="1">
        <v>20.195599897672036</v>
      </c>
      <c r="U2273" s="1">
        <v>22.449040750595152</v>
      </c>
      <c r="V2273" s="1">
        <v>23.74468085106383</v>
      </c>
      <c r="W2273" s="1">
        <v>23.63525729991564</v>
      </c>
      <c r="X2273" s="1">
        <v>25.513091353996739</v>
      </c>
      <c r="Y2273" s="1">
        <v>26.484040677966103</v>
      </c>
    </row>
    <row r="2274" spans="1:25" x14ac:dyDescent="0.25">
      <c r="A2274" s="1" t="s">
        <v>273</v>
      </c>
      <c r="B2274" s="1" t="s">
        <v>12</v>
      </c>
      <c r="C2274" s="1"/>
      <c r="D2274" s="1" t="s">
        <v>13</v>
      </c>
      <c r="E2274" s="1"/>
      <c r="F2274" s="1"/>
      <c r="G2274" s="1"/>
      <c r="H2274" s="1"/>
      <c r="I2274" s="1"/>
      <c r="J2274" s="1"/>
      <c r="K2274" s="1"/>
      <c r="L2274" s="1"/>
      <c r="M2274" s="1"/>
      <c r="N2274" s="1">
        <v>56.692269934553224</v>
      </c>
      <c r="O2274" s="1">
        <v>56.163017684523616</v>
      </c>
      <c r="P2274" s="1">
        <v>53.911080755846093</v>
      </c>
      <c r="Q2274" s="1">
        <v>55.248381265406735</v>
      </c>
      <c r="R2274" s="1">
        <v>61.197988019273346</v>
      </c>
      <c r="S2274" s="1">
        <v>60.373579401319134</v>
      </c>
      <c r="T2274" s="1">
        <v>59.357180500658764</v>
      </c>
      <c r="U2274" s="1">
        <v>65.548581727002045</v>
      </c>
      <c r="V2274" s="1">
        <v>65.19787120138561</v>
      </c>
      <c r="W2274" s="1">
        <v>68.10121799652002</v>
      </c>
      <c r="X2274" s="1">
        <v>68.027003495002774</v>
      </c>
      <c r="Y2274" s="1">
        <v>67.827294379659122</v>
      </c>
    </row>
    <row r="2275" spans="1:25" x14ac:dyDescent="0.25">
      <c r="A2275" s="1" t="s">
        <v>273</v>
      </c>
      <c r="B2275" s="1" t="s">
        <v>14</v>
      </c>
      <c r="C2275" s="1"/>
      <c r="D2275" s="1" t="s">
        <v>15</v>
      </c>
      <c r="E2275" s="1"/>
      <c r="F2275" s="1"/>
      <c r="G2275" s="1"/>
      <c r="H2275" s="1"/>
      <c r="I2275" s="1"/>
      <c r="J2275" s="1"/>
      <c r="K2275" s="1"/>
      <c r="L2275" s="1"/>
      <c r="M2275" s="1"/>
      <c r="N2275" s="1">
        <v>48.926522639241348</v>
      </c>
      <c r="O2275" s="1">
        <v>47.854453460929165</v>
      </c>
      <c r="P2275" s="1">
        <v>47.467525287019875</v>
      </c>
      <c r="Q2275" s="1">
        <v>47.578027937551354</v>
      </c>
      <c r="R2275" s="1">
        <v>52.768954290923304</v>
      </c>
      <c r="S2275" s="1">
        <v>53.21129819888381</v>
      </c>
      <c r="T2275" s="1">
        <v>51.309705753184012</v>
      </c>
      <c r="U2275" s="1">
        <v>57.179360601786563</v>
      </c>
      <c r="V2275" s="1">
        <v>57.589217446071487</v>
      </c>
      <c r="W2275" s="1">
        <v>60.656027839920469</v>
      </c>
      <c r="X2275" s="1">
        <v>60.639254399411378</v>
      </c>
      <c r="Y2275" s="1">
        <v>62.346367038881503</v>
      </c>
    </row>
    <row r="2276" spans="1:25" x14ac:dyDescent="0.25">
      <c r="A2276" s="1" t="s">
        <v>273</v>
      </c>
      <c r="B2276" s="1" t="s">
        <v>16</v>
      </c>
      <c r="C2276" s="1"/>
      <c r="D2276" s="1" t="s">
        <v>17</v>
      </c>
      <c r="E2276" s="1"/>
      <c r="F2276" s="1"/>
      <c r="G2276" s="1"/>
      <c r="H2276" s="1"/>
      <c r="I2276" s="1"/>
      <c r="J2276" s="1"/>
      <c r="K2276" s="1"/>
      <c r="L2276" s="1"/>
      <c r="M2276" s="1"/>
      <c r="N2276" s="1">
        <v>67.681207426205418</v>
      </c>
      <c r="O2276" s="1">
        <v>67.08252885454722</v>
      </c>
      <c r="P2276" s="1">
        <v>63.721393957134033</v>
      </c>
      <c r="Q2276" s="1">
        <v>63.273590797041905</v>
      </c>
      <c r="R2276" s="1">
        <v>68.233057689803346</v>
      </c>
      <c r="S2276" s="1">
        <v>68.715122399797067</v>
      </c>
      <c r="T2276" s="1">
        <v>69.233113746157215</v>
      </c>
      <c r="U2276" s="1">
        <v>74.772057671211414</v>
      </c>
      <c r="V2276" s="1">
        <v>70.812911352542912</v>
      </c>
      <c r="W2276" s="1">
        <v>76.042754163559536</v>
      </c>
      <c r="X2276" s="1">
        <v>78.533742105585873</v>
      </c>
      <c r="Y2276" s="1">
        <v>81.52633858145937</v>
      </c>
    </row>
    <row r="2277" spans="1:25" x14ac:dyDescent="0.25">
      <c r="A2277" s="1" t="s">
        <v>273</v>
      </c>
      <c r="B2277" s="1" t="s">
        <v>18</v>
      </c>
      <c r="C2277" s="1"/>
      <c r="D2277" s="1" t="s">
        <v>19</v>
      </c>
      <c r="E2277" s="1"/>
      <c r="F2277" s="1"/>
      <c r="G2277" s="1"/>
      <c r="H2277" s="1"/>
      <c r="I2277" s="1"/>
      <c r="J2277" s="1"/>
      <c r="K2277" s="1"/>
      <c r="L2277" s="1"/>
      <c r="M2277" s="1"/>
      <c r="N2277" s="1">
        <v>32.828597820062811</v>
      </c>
      <c r="O2277" s="1">
        <v>34.541925388428837</v>
      </c>
      <c r="P2277" s="1">
        <v>33.330134537034326</v>
      </c>
      <c r="Q2277" s="1">
        <v>32.628193325661684</v>
      </c>
      <c r="R2277" s="1">
        <v>40.746653776225799</v>
      </c>
      <c r="S2277" s="1">
        <v>45.276139153006241</v>
      </c>
      <c r="T2277" s="1">
        <v>42.734946147473075</v>
      </c>
      <c r="U2277" s="1">
        <v>49.341665526769347</v>
      </c>
      <c r="V2277" s="1">
        <v>52.925627771509539</v>
      </c>
      <c r="W2277" s="1">
        <v>58.093335037709323</v>
      </c>
      <c r="X2277" s="1">
        <v>52.732404056877833</v>
      </c>
      <c r="Y2277" s="1">
        <v>57.059839553003897</v>
      </c>
    </row>
    <row r="2278" spans="1:25" x14ac:dyDescent="0.25">
      <c r="A2278" s="1" t="s">
        <v>273</v>
      </c>
      <c r="B2278" s="1" t="s">
        <v>20</v>
      </c>
      <c r="C2278" s="1"/>
      <c r="D2278" s="1" t="s">
        <v>21</v>
      </c>
      <c r="E2278" s="1">
        <v>0</v>
      </c>
      <c r="F2278" s="1">
        <v>462.8</v>
      </c>
      <c r="G2278" s="1">
        <v>473.7</v>
      </c>
      <c r="H2278" s="1">
        <v>503.1</v>
      </c>
      <c r="I2278" s="1">
        <v>494.5</v>
      </c>
      <c r="J2278" s="1">
        <v>461.6</v>
      </c>
      <c r="K2278" s="1">
        <v>476.8</v>
      </c>
      <c r="L2278" s="1">
        <v>461</v>
      </c>
      <c r="M2278" s="1">
        <v>507.8</v>
      </c>
      <c r="N2278" s="1">
        <v>540.52859782006283</v>
      </c>
      <c r="O2278" s="1">
        <v>527.74192538842874</v>
      </c>
      <c r="P2278" s="1">
        <v>556.03013453703443</v>
      </c>
      <c r="Q2278" s="1">
        <v>561.52819332566162</v>
      </c>
      <c r="R2278" s="1">
        <v>610.04665377622587</v>
      </c>
      <c r="S2278" s="1">
        <v>621.17613915300637</v>
      </c>
      <c r="T2278" s="1">
        <v>605.83494614747315</v>
      </c>
      <c r="U2278" s="1">
        <v>670.84166552676936</v>
      </c>
      <c r="V2278" s="1">
        <v>662.52562777150956</v>
      </c>
      <c r="W2278" s="1">
        <v>685.49333503770936</v>
      </c>
      <c r="X2278" s="1">
        <v>686.73240405687784</v>
      </c>
      <c r="Y2278" s="1">
        <v>705.15983955300396</v>
      </c>
    </row>
    <row r="2279" spans="1:25" x14ac:dyDescent="0.25">
      <c r="A2279" s="1" t="s">
        <v>274</v>
      </c>
      <c r="B2279" s="1" t="s">
        <v>4</v>
      </c>
      <c r="C2279" s="1"/>
      <c r="D2279" s="1" t="s">
        <v>5</v>
      </c>
      <c r="E2279" s="1"/>
      <c r="F2279" s="1"/>
      <c r="G2279" s="1"/>
      <c r="H2279" s="1"/>
      <c r="I2279" s="1"/>
      <c r="J2279" s="1"/>
      <c r="K2279" s="1"/>
      <c r="L2279" s="1"/>
      <c r="M2279" s="1"/>
      <c r="N2279" s="1">
        <v>206.5</v>
      </c>
      <c r="O2279" s="1">
        <v>157.19999999999999</v>
      </c>
      <c r="P2279" s="1">
        <v>155.4</v>
      </c>
      <c r="Q2279" s="1">
        <v>158.4</v>
      </c>
      <c r="R2279" s="1">
        <v>149.6</v>
      </c>
      <c r="S2279" s="1">
        <v>158.9</v>
      </c>
      <c r="T2279" s="1">
        <v>152.9</v>
      </c>
      <c r="U2279" s="1">
        <v>147.4</v>
      </c>
      <c r="V2279" s="1">
        <v>134.9</v>
      </c>
      <c r="W2279" s="1">
        <v>131.30000000000001</v>
      </c>
      <c r="X2279" s="1">
        <v>122.5</v>
      </c>
      <c r="Y2279" s="1">
        <v>129.1</v>
      </c>
    </row>
    <row r="2280" spans="1:25" x14ac:dyDescent="0.25">
      <c r="A2280" s="1" t="s">
        <v>274</v>
      </c>
      <c r="B2280" s="1" t="s">
        <v>6</v>
      </c>
      <c r="C2280" s="1"/>
      <c r="D2280" s="1" t="s">
        <v>7</v>
      </c>
      <c r="E2280" s="1"/>
      <c r="F2280" s="1"/>
      <c r="G2280" s="1"/>
      <c r="H2280" s="1"/>
      <c r="I2280" s="1"/>
      <c r="J2280" s="1"/>
      <c r="K2280" s="1"/>
      <c r="L2280" s="1"/>
      <c r="M2280" s="1"/>
      <c r="N2280" s="1">
        <v>185.41098687963489</v>
      </c>
      <c r="O2280" s="1">
        <v>182.93028850245386</v>
      </c>
      <c r="P2280" s="1">
        <v>176.84488052637658</v>
      </c>
      <c r="Q2280" s="1">
        <v>177.80998873450994</v>
      </c>
      <c r="R2280" s="1">
        <v>172.25064599483204</v>
      </c>
      <c r="S2280" s="1">
        <v>180.21050189915627</v>
      </c>
      <c r="T2280" s="1">
        <v>189.19729967880392</v>
      </c>
      <c r="U2280" s="1">
        <v>188.3985688278953</v>
      </c>
      <c r="V2280" s="1">
        <v>161.20459213012404</v>
      </c>
      <c r="W2280" s="1">
        <v>158.51585163414703</v>
      </c>
      <c r="X2280" s="1">
        <v>148.89200652528547</v>
      </c>
      <c r="Y2280" s="1">
        <v>148.84708881355928</v>
      </c>
    </row>
    <row r="2281" spans="1:25" x14ac:dyDescent="0.25">
      <c r="A2281" s="1" t="s">
        <v>274</v>
      </c>
      <c r="B2281" s="1" t="s">
        <v>8</v>
      </c>
      <c r="C2281" s="1"/>
      <c r="D2281" s="1" t="s">
        <v>9</v>
      </c>
      <c r="E2281" s="1"/>
      <c r="F2281" s="1"/>
      <c r="G2281" s="1"/>
      <c r="H2281" s="1"/>
      <c r="I2281" s="1"/>
      <c r="J2281" s="1"/>
      <c r="K2281" s="1"/>
      <c r="L2281" s="1"/>
      <c r="M2281" s="1"/>
      <c r="N2281" s="1">
        <v>192.29091557330293</v>
      </c>
      <c r="O2281" s="1">
        <v>201.49697880911179</v>
      </c>
      <c r="P2281" s="1">
        <v>192.11055350340524</v>
      </c>
      <c r="Q2281" s="1">
        <v>193.90431843785206</v>
      </c>
      <c r="R2281" s="1">
        <v>196.73298880275624</v>
      </c>
      <c r="S2281" s="1">
        <v>208.61327669691784</v>
      </c>
      <c r="T2281" s="1">
        <v>217.54924817373012</v>
      </c>
      <c r="U2281" s="1">
        <v>217.57261167903653</v>
      </c>
      <c r="V2281" s="1">
        <v>189.47268545140886</v>
      </c>
      <c r="W2281" s="1">
        <v>197.04570713255501</v>
      </c>
      <c r="X2281" s="1">
        <v>202.84755301794453</v>
      </c>
      <c r="Y2281" s="1">
        <v>190.02486779661018</v>
      </c>
    </row>
    <row r="2282" spans="1:25" x14ac:dyDescent="0.25">
      <c r="A2282" s="1" t="s">
        <v>274</v>
      </c>
      <c r="B2282" s="1" t="s">
        <v>10</v>
      </c>
      <c r="C2282" s="1"/>
      <c r="D2282" s="1" t="s">
        <v>11</v>
      </c>
      <c r="E2282" s="1"/>
      <c r="F2282" s="1"/>
      <c r="G2282" s="1"/>
      <c r="H2282" s="1"/>
      <c r="I2282" s="1"/>
      <c r="J2282" s="1"/>
      <c r="K2282" s="1"/>
      <c r="L2282" s="1"/>
      <c r="M2282" s="1"/>
      <c r="N2282" s="1">
        <v>24.498097547062176</v>
      </c>
      <c r="O2282" s="1">
        <v>25.772732688434374</v>
      </c>
      <c r="P2282" s="1">
        <v>26.244565970218172</v>
      </c>
      <c r="Q2282" s="1">
        <v>26.685692827638</v>
      </c>
      <c r="R2282" s="1">
        <v>26.416365202411718</v>
      </c>
      <c r="S2282" s="1">
        <v>26.876221403925889</v>
      </c>
      <c r="T2282" s="1">
        <v>27.653452147465963</v>
      </c>
      <c r="U2282" s="1">
        <v>27.528819493068198</v>
      </c>
      <c r="V2282" s="1">
        <v>25.822722418467102</v>
      </c>
      <c r="W2282" s="1">
        <v>26.238441233297955</v>
      </c>
      <c r="X2282" s="1">
        <v>26.460440456769984</v>
      </c>
      <c r="Y2282" s="1">
        <v>26.128043389830509</v>
      </c>
    </row>
    <row r="2283" spans="1:25" x14ac:dyDescent="0.25">
      <c r="A2283" s="1" t="s">
        <v>274</v>
      </c>
      <c r="B2283" s="1" t="s">
        <v>12</v>
      </c>
      <c r="C2283" s="1"/>
      <c r="D2283" s="1" t="s">
        <v>13</v>
      </c>
      <c r="E2283" s="1"/>
      <c r="F2283" s="1"/>
      <c r="G2283" s="1"/>
      <c r="H2283" s="1"/>
      <c r="I2283" s="1"/>
      <c r="J2283" s="1"/>
      <c r="K2283" s="1"/>
      <c r="L2283" s="1"/>
      <c r="M2283" s="1"/>
      <c r="N2283" s="1">
        <v>78.479374248697738</v>
      </c>
      <c r="O2283" s="1">
        <v>77.137984546248106</v>
      </c>
      <c r="P2283" s="1">
        <v>74.744072592448049</v>
      </c>
      <c r="Q2283" s="1">
        <v>75.305439605587509</v>
      </c>
      <c r="R2283" s="1">
        <v>74.196682510743599</v>
      </c>
      <c r="S2283" s="1">
        <v>76.303196347031971</v>
      </c>
      <c r="T2283" s="1">
        <v>78.263052889139843</v>
      </c>
      <c r="U2283" s="1">
        <v>73.480789844851913</v>
      </c>
      <c r="V2283" s="1">
        <v>68.632883010549534</v>
      </c>
      <c r="W2283" s="1">
        <v>68.766268953517283</v>
      </c>
      <c r="X2283" s="1">
        <v>65.433309828928827</v>
      </c>
      <c r="Y2283" s="1">
        <v>58.599962881623306</v>
      </c>
    </row>
    <row r="2284" spans="1:25" x14ac:dyDescent="0.25">
      <c r="A2284" s="1" t="s">
        <v>274</v>
      </c>
      <c r="B2284" s="1" t="s">
        <v>14</v>
      </c>
      <c r="C2284" s="1"/>
      <c r="D2284" s="1" t="s">
        <v>15</v>
      </c>
      <c r="E2284" s="1"/>
      <c r="F2284" s="1"/>
      <c r="G2284" s="1"/>
      <c r="H2284" s="1"/>
      <c r="I2284" s="1"/>
      <c r="J2284" s="1"/>
      <c r="K2284" s="1"/>
      <c r="L2284" s="1"/>
      <c r="M2284" s="1"/>
      <c r="N2284" s="1">
        <v>67.729213970882853</v>
      </c>
      <c r="O2284" s="1">
        <v>65.726455659370856</v>
      </c>
      <c r="P2284" s="1">
        <v>65.810518099326771</v>
      </c>
      <c r="Q2284" s="1">
        <v>64.850484798685301</v>
      </c>
      <c r="R2284" s="1">
        <v>63.977288709467388</v>
      </c>
      <c r="S2284" s="1">
        <v>67.251141552511413</v>
      </c>
      <c r="T2284" s="1">
        <v>67.652374678461626</v>
      </c>
      <c r="U2284" s="1">
        <v>64.098787023977437</v>
      </c>
      <c r="V2284" s="1">
        <v>60.623360100771535</v>
      </c>
      <c r="W2284" s="1">
        <v>61.248371861794695</v>
      </c>
      <c r="X2284" s="1">
        <v>58.327236495186725</v>
      </c>
      <c r="Y2284" s="1">
        <v>53.864669491787566</v>
      </c>
    </row>
    <row r="2285" spans="1:25" x14ac:dyDescent="0.25">
      <c r="A2285" s="1" t="s">
        <v>274</v>
      </c>
      <c r="B2285" s="1" t="s">
        <v>16</v>
      </c>
      <c r="C2285" s="1"/>
      <c r="D2285" s="1" t="s">
        <v>17</v>
      </c>
      <c r="E2285" s="1"/>
      <c r="F2285" s="1"/>
      <c r="G2285" s="1"/>
      <c r="H2285" s="1"/>
      <c r="I2285" s="1"/>
      <c r="J2285" s="1"/>
      <c r="K2285" s="1"/>
      <c r="L2285" s="1"/>
      <c r="M2285" s="1"/>
      <c r="N2285" s="1">
        <v>93.691411780419386</v>
      </c>
      <c r="O2285" s="1">
        <v>92.135559794381052</v>
      </c>
      <c r="P2285" s="1">
        <v>88.3454093082252</v>
      </c>
      <c r="Q2285" s="1">
        <v>86.244075595727196</v>
      </c>
      <c r="R2285" s="1">
        <v>82.726028779789033</v>
      </c>
      <c r="S2285" s="1">
        <v>86.845662100456622</v>
      </c>
      <c r="T2285" s="1">
        <v>91.284572432398505</v>
      </c>
      <c r="U2285" s="1">
        <v>83.820423131170671</v>
      </c>
      <c r="V2285" s="1">
        <v>74.543756888678956</v>
      </c>
      <c r="W2285" s="1">
        <v>76.785359184688048</v>
      </c>
      <c r="X2285" s="1">
        <v>75.539453675884488</v>
      </c>
      <c r="Y2285" s="1">
        <v>70.435367626589127</v>
      </c>
    </row>
    <row r="2286" spans="1:25" x14ac:dyDescent="0.25">
      <c r="A2286" s="1" t="s">
        <v>274</v>
      </c>
      <c r="B2286" s="1" t="s">
        <v>18</v>
      </c>
      <c r="C2286" s="1"/>
      <c r="D2286" s="1" t="s">
        <v>19</v>
      </c>
      <c r="E2286" s="1"/>
      <c r="F2286" s="1"/>
      <c r="G2286" s="1"/>
      <c r="H2286" s="1"/>
      <c r="I2286" s="1"/>
      <c r="J2286" s="1"/>
      <c r="K2286" s="1"/>
      <c r="L2286" s="1"/>
      <c r="M2286" s="1"/>
      <c r="N2286" s="1">
        <v>55.779324905650419</v>
      </c>
      <c r="O2286" s="1">
        <v>55.135907164815691</v>
      </c>
      <c r="P2286" s="1">
        <v>56.698505144063077</v>
      </c>
      <c r="Q2286" s="1">
        <v>54.887701380897582</v>
      </c>
      <c r="R2286" s="1">
        <v>52.127684626706298</v>
      </c>
      <c r="S2286" s="1">
        <v>57.086806985864627</v>
      </c>
      <c r="T2286" s="1">
        <v>57.739823253244964</v>
      </c>
      <c r="U2286" s="1">
        <v>59.664364074084212</v>
      </c>
      <c r="V2286" s="1">
        <v>46.296801448400728</v>
      </c>
      <c r="W2286" s="1">
        <v>51.495968298606684</v>
      </c>
      <c r="X2286" s="1">
        <v>53.727098516895161</v>
      </c>
      <c r="Y2286" s="1">
        <v>49.663332991593187</v>
      </c>
    </row>
    <row r="2287" spans="1:25" x14ac:dyDescent="0.25">
      <c r="A2287" s="1" t="s">
        <v>274</v>
      </c>
      <c r="B2287" s="1" t="s">
        <v>20</v>
      </c>
      <c r="C2287" s="1"/>
      <c r="D2287" s="1" t="s">
        <v>21</v>
      </c>
      <c r="E2287" s="1">
        <v>0</v>
      </c>
      <c r="F2287" s="1">
        <v>807.1</v>
      </c>
      <c r="G2287" s="1">
        <v>745.5</v>
      </c>
      <c r="H2287" s="1">
        <v>727.09999999999991</v>
      </c>
      <c r="I2287" s="1">
        <v>726.7</v>
      </c>
      <c r="J2287" s="1">
        <v>723.6</v>
      </c>
      <c r="K2287" s="1">
        <v>750.3</v>
      </c>
      <c r="L2287" s="1">
        <v>768.4</v>
      </c>
      <c r="M2287" s="1">
        <v>843.40000000000009</v>
      </c>
      <c r="N2287" s="1">
        <v>904.37932490565038</v>
      </c>
      <c r="O2287" s="1">
        <v>857.53590716481585</v>
      </c>
      <c r="P2287" s="1">
        <v>836.19850514406323</v>
      </c>
      <c r="Q2287" s="1">
        <v>838.08770138089767</v>
      </c>
      <c r="R2287" s="1">
        <v>818.02768462670633</v>
      </c>
      <c r="S2287" s="1">
        <v>862.08680698586465</v>
      </c>
      <c r="T2287" s="1">
        <v>882.23982325324482</v>
      </c>
      <c r="U2287" s="1">
        <v>861.9643640740843</v>
      </c>
      <c r="V2287" s="1">
        <v>761.49680144840079</v>
      </c>
      <c r="W2287" s="1">
        <v>771.39596829860682</v>
      </c>
      <c r="X2287" s="1">
        <v>753.72709851689513</v>
      </c>
      <c r="Y2287" s="1">
        <v>726.66333299159317</v>
      </c>
    </row>
    <row r="2288" spans="1:25" x14ac:dyDescent="0.25">
      <c r="A2288" s="1" t="s">
        <v>275</v>
      </c>
      <c r="B2288" s="1" t="s">
        <v>4</v>
      </c>
      <c r="C2288" s="1"/>
      <c r="D2288" s="1" t="s">
        <v>5</v>
      </c>
      <c r="E2288" s="1"/>
      <c r="F2288" s="1"/>
      <c r="G2288" s="1"/>
      <c r="H2288" s="1"/>
      <c r="I2288" s="1"/>
      <c r="J2288" s="1"/>
      <c r="K2288" s="1"/>
      <c r="L2288" s="1"/>
      <c r="M2288" s="1"/>
      <c r="N2288" s="1">
        <v>137.19999999999999</v>
      </c>
      <c r="O2288" s="1">
        <v>118.9</v>
      </c>
      <c r="P2288" s="1">
        <v>131.1</v>
      </c>
      <c r="Q2288" s="1">
        <v>137.69999999999999</v>
      </c>
      <c r="R2288" s="1">
        <v>131.5</v>
      </c>
      <c r="S2288" s="1">
        <v>113.8</v>
      </c>
      <c r="T2288" s="1">
        <v>122.3</v>
      </c>
      <c r="U2288" s="1">
        <v>127.9</v>
      </c>
      <c r="V2288" s="1">
        <v>91.3</v>
      </c>
      <c r="W2288" s="1">
        <v>93.4</v>
      </c>
      <c r="X2288" s="1">
        <v>84.2</v>
      </c>
      <c r="Y2288" s="1">
        <v>83.6</v>
      </c>
    </row>
    <row r="2289" spans="1:25" x14ac:dyDescent="0.25">
      <c r="A2289" s="1" t="s">
        <v>275</v>
      </c>
      <c r="B2289" s="1" t="s">
        <v>6</v>
      </c>
      <c r="C2289" s="1"/>
      <c r="D2289" s="1" t="s">
        <v>7</v>
      </c>
      <c r="E2289" s="1"/>
      <c r="F2289" s="1"/>
      <c r="G2289" s="1"/>
      <c r="H2289" s="1"/>
      <c r="I2289" s="1"/>
      <c r="J2289" s="1"/>
      <c r="K2289" s="1"/>
      <c r="L2289" s="1"/>
      <c r="M2289" s="1"/>
      <c r="N2289" s="1">
        <v>71.808088990302323</v>
      </c>
      <c r="O2289" s="1">
        <v>76.231896967461921</v>
      </c>
      <c r="P2289" s="1">
        <v>79.485259148101136</v>
      </c>
      <c r="Q2289" s="1">
        <v>75.552962246165393</v>
      </c>
      <c r="R2289" s="1">
        <v>72.383979328165381</v>
      </c>
      <c r="S2289" s="1">
        <v>72.851053959233383</v>
      </c>
      <c r="T2289" s="1">
        <v>73.537307069156654</v>
      </c>
      <c r="U2289" s="1">
        <v>72.753709564486769</v>
      </c>
      <c r="V2289" s="1">
        <v>64.54542840713053</v>
      </c>
      <c r="W2289" s="1">
        <v>68.898228426810363</v>
      </c>
      <c r="X2289" s="1">
        <v>69.482936378466562</v>
      </c>
      <c r="Y2289" s="1">
        <v>68.646654915254231</v>
      </c>
    </row>
    <row r="2290" spans="1:25" x14ac:dyDescent="0.25">
      <c r="A2290" s="1" t="s">
        <v>275</v>
      </c>
      <c r="B2290" s="1" t="s">
        <v>8</v>
      </c>
      <c r="C2290" s="1"/>
      <c r="D2290" s="1" t="s">
        <v>9</v>
      </c>
      <c r="E2290" s="1"/>
      <c r="F2290" s="1"/>
      <c r="G2290" s="1"/>
      <c r="H2290" s="1"/>
      <c r="I2290" s="1"/>
      <c r="J2290" s="1"/>
      <c r="K2290" s="1"/>
      <c r="L2290" s="1"/>
      <c r="M2290" s="1"/>
      <c r="N2290" s="1">
        <v>59.604007415858547</v>
      </c>
      <c r="O2290" s="1">
        <v>62.927922612124462</v>
      </c>
      <c r="P2290" s="1">
        <v>67.71877525106774</v>
      </c>
      <c r="Q2290" s="1">
        <v>59.308062046852896</v>
      </c>
      <c r="R2290" s="1">
        <v>63.615211024978464</v>
      </c>
      <c r="S2290" s="1">
        <v>67.084090579605089</v>
      </c>
      <c r="T2290" s="1">
        <v>66.814334441886231</v>
      </c>
      <c r="U2290" s="1">
        <v>61.915510432712502</v>
      </c>
      <c r="V2290" s="1">
        <v>55.015296147211046</v>
      </c>
      <c r="W2290" s="1">
        <v>56.897346722181396</v>
      </c>
      <c r="X2290" s="1">
        <v>59.468858075040785</v>
      </c>
      <c r="Y2290" s="1">
        <v>57.403376271186445</v>
      </c>
    </row>
    <row r="2291" spans="1:25" x14ac:dyDescent="0.25">
      <c r="A2291" s="1" t="s">
        <v>275</v>
      </c>
      <c r="B2291" s="1" t="s">
        <v>10</v>
      </c>
      <c r="C2291" s="1"/>
      <c r="D2291" s="1" t="s">
        <v>11</v>
      </c>
      <c r="E2291" s="1"/>
      <c r="F2291" s="1"/>
      <c r="G2291" s="1"/>
      <c r="H2291" s="1"/>
      <c r="I2291" s="1"/>
      <c r="J2291" s="1"/>
      <c r="K2291" s="1"/>
      <c r="L2291" s="1"/>
      <c r="M2291" s="1"/>
      <c r="N2291" s="1">
        <v>9.4879035938391318</v>
      </c>
      <c r="O2291" s="1">
        <v>10.740180420413605</v>
      </c>
      <c r="P2291" s="1">
        <v>11.795965600831122</v>
      </c>
      <c r="Q2291" s="1">
        <v>11.338975706981714</v>
      </c>
      <c r="R2291" s="1">
        <v>11.10080964685616</v>
      </c>
      <c r="S2291" s="1">
        <v>10.864855461161531</v>
      </c>
      <c r="T2291" s="1">
        <v>10.748358488957107</v>
      </c>
      <c r="U2291" s="1">
        <v>10.630780002800728</v>
      </c>
      <c r="V2291" s="1">
        <v>10.339275445658425</v>
      </c>
      <c r="W2291" s="1">
        <v>11.404424851008246</v>
      </c>
      <c r="X2291" s="1">
        <v>12.348205546492659</v>
      </c>
      <c r="Y2291" s="1">
        <v>12.049968813559323</v>
      </c>
    </row>
    <row r="2292" spans="1:25" x14ac:dyDescent="0.25">
      <c r="A2292" s="1" t="s">
        <v>275</v>
      </c>
      <c r="B2292" s="1" t="s">
        <v>12</v>
      </c>
      <c r="C2292" s="1"/>
      <c r="D2292" s="1" t="s">
        <v>13</v>
      </c>
      <c r="E2292" s="1"/>
      <c r="F2292" s="1"/>
      <c r="G2292" s="1"/>
      <c r="H2292" s="1"/>
      <c r="I2292" s="1"/>
      <c r="J2292" s="1"/>
      <c r="K2292" s="1"/>
      <c r="L2292" s="1"/>
      <c r="M2292" s="1"/>
      <c r="N2292" s="1">
        <v>33.989191264859087</v>
      </c>
      <c r="O2292" s="1">
        <v>36.435388445249103</v>
      </c>
      <c r="P2292" s="1">
        <v>36.996519985689659</v>
      </c>
      <c r="Q2292" s="1">
        <v>35.291109285127362</v>
      </c>
      <c r="R2292" s="1">
        <v>36.040307982810262</v>
      </c>
      <c r="S2292" s="1">
        <v>35.833358701166922</v>
      </c>
      <c r="T2292" s="1">
        <v>36.755919442875964</v>
      </c>
      <c r="U2292" s="1">
        <v>37.603312960351047</v>
      </c>
      <c r="V2292" s="1">
        <v>34.75423712801134</v>
      </c>
      <c r="W2292" s="1">
        <v>33.751336067611241</v>
      </c>
      <c r="X2292" s="1">
        <v>32.76590226255442</v>
      </c>
      <c r="Y2292" s="1">
        <v>34.121902935444957</v>
      </c>
    </row>
    <row r="2293" spans="1:25" x14ac:dyDescent="0.25">
      <c r="A2293" s="1" t="s">
        <v>275</v>
      </c>
      <c r="B2293" s="1" t="s">
        <v>14</v>
      </c>
      <c r="C2293" s="1"/>
      <c r="D2293" s="1" t="s">
        <v>15</v>
      </c>
      <c r="E2293" s="1"/>
      <c r="F2293" s="1"/>
      <c r="G2293" s="1"/>
      <c r="H2293" s="1"/>
      <c r="I2293" s="1"/>
      <c r="J2293" s="1"/>
      <c r="K2293" s="1"/>
      <c r="L2293" s="1"/>
      <c r="M2293" s="1"/>
      <c r="N2293" s="1">
        <v>29.333327768131426</v>
      </c>
      <c r="O2293" s="1">
        <v>31.04526203485177</v>
      </c>
      <c r="P2293" s="1">
        <v>32.574625166682928</v>
      </c>
      <c r="Q2293" s="1">
        <v>30.39150369761709</v>
      </c>
      <c r="R2293" s="1">
        <v>31.076338064852198</v>
      </c>
      <c r="S2293" s="1">
        <v>31.582350329781832</v>
      </c>
      <c r="T2293" s="1">
        <v>31.772658259614779</v>
      </c>
      <c r="U2293" s="1">
        <v>32.802134461683124</v>
      </c>
      <c r="V2293" s="1">
        <v>30.69838450637695</v>
      </c>
      <c r="W2293" s="1">
        <v>30.061459110116832</v>
      </c>
      <c r="X2293" s="1">
        <v>29.207517321724207</v>
      </c>
      <c r="Y2293" s="1">
        <v>31.364610721024469</v>
      </c>
    </row>
    <row r="2294" spans="1:25" x14ac:dyDescent="0.25">
      <c r="A2294" s="1" t="s">
        <v>275</v>
      </c>
      <c r="B2294" s="1" t="s">
        <v>16</v>
      </c>
      <c r="C2294" s="1"/>
      <c r="D2294" s="1" t="s">
        <v>17</v>
      </c>
      <c r="E2294" s="1"/>
      <c r="F2294" s="1"/>
      <c r="G2294" s="1"/>
      <c r="H2294" s="1"/>
      <c r="I2294" s="1"/>
      <c r="J2294" s="1"/>
      <c r="K2294" s="1"/>
      <c r="L2294" s="1"/>
      <c r="M2294" s="1"/>
      <c r="N2294" s="1">
        <v>40.577480967009478</v>
      </c>
      <c r="O2294" s="1">
        <v>43.51934951989913</v>
      </c>
      <c r="P2294" s="1">
        <v>43.72885484762741</v>
      </c>
      <c r="Q2294" s="1">
        <v>40.417387017255543</v>
      </c>
      <c r="R2294" s="1">
        <v>40.183353952337541</v>
      </c>
      <c r="S2294" s="1">
        <v>40.784290969051241</v>
      </c>
      <c r="T2294" s="1">
        <v>42.871422297509255</v>
      </c>
      <c r="U2294" s="1">
        <v>42.89455257796584</v>
      </c>
      <c r="V2294" s="1">
        <v>37.747378365611716</v>
      </c>
      <c r="W2294" s="1">
        <v>37.687204822271937</v>
      </c>
      <c r="X2294" s="1">
        <v>37.826580415721381</v>
      </c>
      <c r="Y2294" s="1">
        <v>41.013486343530573</v>
      </c>
    </row>
    <row r="2295" spans="1:25" x14ac:dyDescent="0.25">
      <c r="A2295" s="1" t="s">
        <v>275</v>
      </c>
      <c r="B2295" s="1" t="s">
        <v>18</v>
      </c>
      <c r="C2295" s="1"/>
      <c r="D2295" s="1" t="s">
        <v>19</v>
      </c>
      <c r="E2295" s="1"/>
      <c r="F2295" s="1"/>
      <c r="G2295" s="1"/>
      <c r="H2295" s="1"/>
      <c r="I2295" s="1"/>
      <c r="J2295" s="1"/>
      <c r="K2295" s="1"/>
      <c r="L2295" s="1"/>
      <c r="M2295" s="1"/>
      <c r="N2295" s="1">
        <v>18.475506056847273</v>
      </c>
      <c r="O2295" s="1">
        <v>21.622535796382973</v>
      </c>
      <c r="P2295" s="1">
        <v>20.420089691356214</v>
      </c>
      <c r="Q2295" s="1">
        <v>20.686608170310702</v>
      </c>
      <c r="R2295" s="1">
        <v>24.158673631352631</v>
      </c>
      <c r="S2295" s="1">
        <v>21.162209745224729</v>
      </c>
      <c r="T2295" s="1">
        <v>23.140994200497101</v>
      </c>
      <c r="U2295" s="1">
        <v>26.735581210844529</v>
      </c>
      <c r="V2295" s="1">
        <v>26.132780562042456</v>
      </c>
      <c r="W2295" s="1">
        <v>22.390341301291066</v>
      </c>
      <c r="X2295" s="1">
        <v>23.384088476632179</v>
      </c>
      <c r="Y2295" s="1">
        <v>24.322495899118309</v>
      </c>
    </row>
    <row r="2296" spans="1:25" x14ac:dyDescent="0.25">
      <c r="A2296" s="1" t="s">
        <v>275</v>
      </c>
      <c r="B2296" s="1" t="s">
        <v>20</v>
      </c>
      <c r="C2296" s="1"/>
      <c r="D2296" s="1" t="s">
        <v>21</v>
      </c>
      <c r="E2296" s="1">
        <v>0</v>
      </c>
      <c r="F2296" s="1">
        <v>361.4</v>
      </c>
      <c r="G2296" s="1">
        <v>324.3</v>
      </c>
      <c r="H2296" s="1">
        <v>367.2</v>
      </c>
      <c r="I2296" s="1">
        <v>364.1</v>
      </c>
      <c r="J2296" s="1">
        <v>349</v>
      </c>
      <c r="K2296" s="1">
        <v>374.5</v>
      </c>
      <c r="L2296" s="1">
        <v>396.9</v>
      </c>
      <c r="M2296" s="1">
        <v>409</v>
      </c>
      <c r="N2296" s="1">
        <v>400.47550605684722</v>
      </c>
      <c r="O2296" s="1">
        <v>401.42253579638293</v>
      </c>
      <c r="P2296" s="1">
        <v>423.8200896913562</v>
      </c>
      <c r="Q2296" s="1">
        <v>410.68660817031071</v>
      </c>
      <c r="R2296" s="1">
        <v>410.05867363135263</v>
      </c>
      <c r="S2296" s="1">
        <v>393.9622097452247</v>
      </c>
      <c r="T2296" s="1">
        <v>407.94099420049707</v>
      </c>
      <c r="U2296" s="1">
        <v>413.2355812108446</v>
      </c>
      <c r="V2296" s="1">
        <v>350.53278056204243</v>
      </c>
      <c r="W2296" s="1">
        <v>354.49034130129115</v>
      </c>
      <c r="X2296" s="1">
        <v>348.68408847663221</v>
      </c>
      <c r="Y2296" s="1">
        <v>352.52249589911833</v>
      </c>
    </row>
    <row r="2297" spans="1:25" x14ac:dyDescent="0.25">
      <c r="A2297" s="1" t="s">
        <v>276</v>
      </c>
      <c r="B2297" s="1" t="s">
        <v>4</v>
      </c>
      <c r="C2297" s="1"/>
      <c r="D2297" s="1" t="s">
        <v>5</v>
      </c>
      <c r="E2297" s="1"/>
      <c r="F2297" s="1"/>
      <c r="G2297" s="1"/>
      <c r="H2297" s="1"/>
      <c r="I2297" s="1"/>
      <c r="J2297" s="1"/>
      <c r="K2297" s="1"/>
      <c r="L2297" s="1"/>
      <c r="M2297" s="1"/>
      <c r="N2297" s="1">
        <v>259</v>
      </c>
      <c r="O2297" s="1">
        <v>250.2</v>
      </c>
      <c r="P2297" s="1">
        <v>265.2</v>
      </c>
      <c r="Q2297" s="1">
        <v>254.6</v>
      </c>
      <c r="R2297" s="1">
        <v>246.2</v>
      </c>
      <c r="S2297" s="1">
        <v>237.4</v>
      </c>
      <c r="T2297" s="1">
        <v>217</v>
      </c>
      <c r="U2297" s="1">
        <v>213.8</v>
      </c>
      <c r="V2297" s="1">
        <v>178.9</v>
      </c>
      <c r="W2297" s="1">
        <v>190.8</v>
      </c>
      <c r="X2297" s="1">
        <v>182.9</v>
      </c>
      <c r="Y2297" s="1">
        <v>162.6</v>
      </c>
    </row>
    <row r="2298" spans="1:25" x14ac:dyDescent="0.25">
      <c r="A2298" s="1" t="s">
        <v>276</v>
      </c>
      <c r="B2298" s="1" t="s">
        <v>6</v>
      </c>
      <c r="C2298" s="1"/>
      <c r="D2298" s="1" t="s">
        <v>7</v>
      </c>
      <c r="E2298" s="1"/>
      <c r="F2298" s="1"/>
      <c r="G2298" s="1"/>
      <c r="H2298" s="1"/>
      <c r="I2298" s="1"/>
      <c r="J2298" s="1"/>
      <c r="K2298" s="1"/>
      <c r="L2298" s="1"/>
      <c r="M2298" s="1"/>
      <c r="N2298" s="1">
        <v>123.14659440958356</v>
      </c>
      <c r="O2298" s="1">
        <v>125.73995063969816</v>
      </c>
      <c r="P2298" s="1">
        <v>129.96560083112087</v>
      </c>
      <c r="Q2298" s="1">
        <v>130.00320055460872</v>
      </c>
      <c r="R2298" s="1">
        <v>116.12403100775195</v>
      </c>
      <c r="S2298" s="1">
        <v>116.11435530169041</v>
      </c>
      <c r="T2298" s="1">
        <v>127.85170404479692</v>
      </c>
      <c r="U2298" s="1">
        <v>147.24886430471926</v>
      </c>
      <c r="V2298" s="1">
        <v>122.85888441633122</v>
      </c>
      <c r="W2298" s="1">
        <v>118.4500340163823</v>
      </c>
      <c r="X2298" s="1">
        <v>112.92508972267537</v>
      </c>
      <c r="Y2298" s="1">
        <v>107.48701830508473</v>
      </c>
    </row>
    <row r="2299" spans="1:25" x14ac:dyDescent="0.25">
      <c r="A2299" s="1" t="s">
        <v>276</v>
      </c>
      <c r="B2299" s="1" t="s">
        <v>8</v>
      </c>
      <c r="C2299" s="1"/>
      <c r="D2299" s="1" t="s">
        <v>9</v>
      </c>
      <c r="E2299" s="1"/>
      <c r="F2299" s="1"/>
      <c r="G2299" s="1"/>
      <c r="H2299" s="1"/>
      <c r="I2299" s="1"/>
      <c r="J2299" s="1"/>
      <c r="K2299" s="1"/>
      <c r="L2299" s="1"/>
      <c r="M2299" s="1"/>
      <c r="N2299" s="1">
        <v>106.68221620079865</v>
      </c>
      <c r="O2299" s="1">
        <v>114.7447646875266</v>
      </c>
      <c r="P2299" s="1">
        <v>118.44692658432413</v>
      </c>
      <c r="Q2299" s="1">
        <v>116.28594124613653</v>
      </c>
      <c r="R2299" s="1">
        <v>113.86718346253228</v>
      </c>
      <c r="S2299" s="1">
        <v>119.66858998521263</v>
      </c>
      <c r="T2299" s="1">
        <v>125.1612375998408</v>
      </c>
      <c r="U2299" s="1">
        <v>143.23511553003777</v>
      </c>
      <c r="V2299" s="1">
        <v>115.56083956296722</v>
      </c>
      <c r="W2299" s="1">
        <v>122.34344572346041</v>
      </c>
      <c r="X2299" s="1">
        <v>130.20635399673739</v>
      </c>
      <c r="Y2299" s="1">
        <v>118.04512542372883</v>
      </c>
    </row>
    <row r="2300" spans="1:25" x14ac:dyDescent="0.25">
      <c r="A2300" s="1" t="s">
        <v>276</v>
      </c>
      <c r="B2300" s="1" t="s">
        <v>10</v>
      </c>
      <c r="C2300" s="1"/>
      <c r="D2300" s="1" t="s">
        <v>11</v>
      </c>
      <c r="E2300" s="1"/>
      <c r="F2300" s="1"/>
      <c r="G2300" s="1"/>
      <c r="H2300" s="1"/>
      <c r="I2300" s="1"/>
      <c r="J2300" s="1"/>
      <c r="K2300" s="1"/>
      <c r="L2300" s="1"/>
      <c r="M2300" s="1"/>
      <c r="N2300" s="1">
        <v>16.271189389617795</v>
      </c>
      <c r="O2300" s="1">
        <v>17.71528467277524</v>
      </c>
      <c r="P2300" s="1">
        <v>19.287472584555005</v>
      </c>
      <c r="Q2300" s="1">
        <v>19.510858199254741</v>
      </c>
      <c r="R2300" s="1">
        <v>17.808785529715763</v>
      </c>
      <c r="S2300" s="1">
        <v>17.31705471309693</v>
      </c>
      <c r="T2300" s="1">
        <v>18.687058355362268</v>
      </c>
      <c r="U2300" s="1">
        <v>21.516020165242963</v>
      </c>
      <c r="V2300" s="1">
        <v>19.680276020701552</v>
      </c>
      <c r="W2300" s="1">
        <v>19.606520260157293</v>
      </c>
      <c r="X2300" s="1">
        <v>20.068556280587277</v>
      </c>
      <c r="Y2300" s="1">
        <v>18.867856271186444</v>
      </c>
    </row>
    <row r="2301" spans="1:25" x14ac:dyDescent="0.25">
      <c r="A2301" s="1" t="s">
        <v>276</v>
      </c>
      <c r="B2301" s="1" t="s">
        <v>12</v>
      </c>
      <c r="C2301" s="1"/>
      <c r="D2301" s="1" t="s">
        <v>13</v>
      </c>
      <c r="E2301" s="1"/>
      <c r="F2301" s="1"/>
      <c r="G2301" s="1"/>
      <c r="H2301" s="1"/>
      <c r="I2301" s="1"/>
      <c r="J2301" s="1"/>
      <c r="K2301" s="1"/>
      <c r="L2301" s="1"/>
      <c r="M2301" s="1"/>
      <c r="N2301" s="1">
        <v>64.674332175771326</v>
      </c>
      <c r="O2301" s="1">
        <v>67.454705635123346</v>
      </c>
      <c r="P2301" s="1">
        <v>66.711288906234756</v>
      </c>
      <c r="Q2301" s="1">
        <v>65.958783894823341</v>
      </c>
      <c r="R2301" s="1">
        <v>69.057663758301871</v>
      </c>
      <c r="S2301" s="1">
        <v>71.236187214611874</v>
      </c>
      <c r="T2301" s="1">
        <v>73.643817052512702</v>
      </c>
      <c r="U2301" s="1">
        <v>72.485115185707585</v>
      </c>
      <c r="V2301" s="1">
        <v>59.70858762399623</v>
      </c>
      <c r="W2301" s="1">
        <v>58.491231667909531</v>
      </c>
      <c r="X2301" s="1">
        <v>61.493521981727895</v>
      </c>
      <c r="Y2301" s="1">
        <v>64.591320486250723</v>
      </c>
    </row>
    <row r="2302" spans="1:25" x14ac:dyDescent="0.25">
      <c r="A2302" s="1" t="s">
        <v>276</v>
      </c>
      <c r="B2302" s="1" t="s">
        <v>14</v>
      </c>
      <c r="C2302" s="1"/>
      <c r="D2302" s="1" t="s">
        <v>15</v>
      </c>
      <c r="E2302" s="1"/>
      <c r="F2302" s="1"/>
      <c r="G2302" s="1"/>
      <c r="H2302" s="1"/>
      <c r="I2302" s="1"/>
      <c r="J2302" s="1"/>
      <c r="K2302" s="1"/>
      <c r="L2302" s="1"/>
      <c r="M2302" s="1"/>
      <c r="N2302" s="1">
        <v>55.815196340323219</v>
      </c>
      <c r="O2302" s="1">
        <v>57.475687821279628</v>
      </c>
      <c r="P2302" s="1">
        <v>58.737828080788375</v>
      </c>
      <c r="Q2302" s="1">
        <v>56.801462612982753</v>
      </c>
      <c r="R2302" s="1">
        <v>59.54608673004298</v>
      </c>
      <c r="S2302" s="1">
        <v>62.785245433789946</v>
      </c>
      <c r="T2302" s="1">
        <v>63.659401468097116</v>
      </c>
      <c r="U2302" s="1">
        <v>63.230239774330052</v>
      </c>
      <c r="V2302" s="1">
        <v>52.740538497874354</v>
      </c>
      <c r="W2302" s="1">
        <v>52.096656723837938</v>
      </c>
      <c r="X2302" s="1">
        <v>54.815310564718878</v>
      </c>
      <c r="Y2302" s="1">
        <v>59.371882829657586</v>
      </c>
    </row>
    <row r="2303" spans="1:25" x14ac:dyDescent="0.25">
      <c r="A2303" s="1" t="s">
        <v>276</v>
      </c>
      <c r="B2303" s="1" t="s">
        <v>16</v>
      </c>
      <c r="C2303" s="1"/>
      <c r="D2303" s="1" t="s">
        <v>17</v>
      </c>
      <c r="E2303" s="1"/>
      <c r="F2303" s="1"/>
      <c r="G2303" s="1"/>
      <c r="H2303" s="1"/>
      <c r="I2303" s="1"/>
      <c r="J2303" s="1"/>
      <c r="K2303" s="1"/>
      <c r="L2303" s="1"/>
      <c r="M2303" s="1"/>
      <c r="N2303" s="1">
        <v>77.210471483905422</v>
      </c>
      <c r="O2303" s="1">
        <v>80.569606543597047</v>
      </c>
      <c r="P2303" s="1">
        <v>78.85088301297688</v>
      </c>
      <c r="Q2303" s="1">
        <v>75.539753492193924</v>
      </c>
      <c r="R2303" s="1">
        <v>76.996249511655151</v>
      </c>
      <c r="S2303" s="1">
        <v>81.078567351598167</v>
      </c>
      <c r="T2303" s="1">
        <v>85.896781479390171</v>
      </c>
      <c r="U2303" s="1">
        <v>82.684645039962405</v>
      </c>
      <c r="V2303" s="1">
        <v>64.850873878129434</v>
      </c>
      <c r="W2303" s="1">
        <v>65.31211160825255</v>
      </c>
      <c r="X2303" s="1">
        <v>70.99116745355326</v>
      </c>
      <c r="Y2303" s="1">
        <v>77.636796684091678</v>
      </c>
    </row>
    <row r="2304" spans="1:25" x14ac:dyDescent="0.25">
      <c r="A2304" s="1" t="s">
        <v>276</v>
      </c>
      <c r="B2304" s="1" t="s">
        <v>18</v>
      </c>
      <c r="C2304" s="1"/>
      <c r="D2304" s="1" t="s">
        <v>19</v>
      </c>
      <c r="E2304" s="1"/>
      <c r="F2304" s="1"/>
      <c r="G2304" s="1"/>
      <c r="H2304" s="1"/>
      <c r="I2304" s="1"/>
      <c r="J2304" s="1"/>
      <c r="K2304" s="1"/>
      <c r="L2304" s="1"/>
      <c r="M2304" s="1"/>
      <c r="N2304" s="1">
        <v>32.377274286769946</v>
      </c>
      <c r="O2304" s="1">
        <v>33.34419364666131</v>
      </c>
      <c r="P2304" s="1">
        <v>29.769669079930825</v>
      </c>
      <c r="Q2304" s="1">
        <v>27.669864787111624</v>
      </c>
      <c r="R2304" s="1">
        <v>30.878182447837005</v>
      </c>
      <c r="S2304" s="1">
        <v>31.608043901475611</v>
      </c>
      <c r="T2304" s="1">
        <v>36.70333057166529</v>
      </c>
      <c r="U2304" s="1">
        <v>35.869813695182344</v>
      </c>
      <c r="V2304" s="1">
        <v>37.997153052924354</v>
      </c>
      <c r="W2304" s="1">
        <v>36.246979419659979</v>
      </c>
      <c r="X2304" s="1">
        <v>33.14525253554865</v>
      </c>
      <c r="Y2304" s="1">
        <v>35.558909165470574</v>
      </c>
    </row>
    <row r="2305" spans="1:25" x14ac:dyDescent="0.25">
      <c r="A2305" s="1" t="s">
        <v>276</v>
      </c>
      <c r="B2305" s="1" t="s">
        <v>20</v>
      </c>
      <c r="C2305" s="1"/>
      <c r="D2305" s="1" t="s">
        <v>21</v>
      </c>
      <c r="E2305" s="1">
        <v>0</v>
      </c>
      <c r="F2305" s="1">
        <v>746.7</v>
      </c>
      <c r="G2305" s="1">
        <v>718.09999999999991</v>
      </c>
      <c r="H2305" s="1">
        <v>713.3</v>
      </c>
      <c r="I2305" s="1">
        <v>689.7</v>
      </c>
      <c r="J2305" s="1">
        <v>665.2</v>
      </c>
      <c r="K2305" s="1">
        <v>714.8</v>
      </c>
      <c r="L2305" s="1">
        <v>696.8</v>
      </c>
      <c r="M2305" s="1">
        <v>736.6</v>
      </c>
      <c r="N2305" s="1">
        <v>735.17727428677006</v>
      </c>
      <c r="O2305" s="1">
        <v>747.2441936466613</v>
      </c>
      <c r="P2305" s="1">
        <v>766.96966907993078</v>
      </c>
      <c r="Q2305" s="1">
        <v>746.36986478711151</v>
      </c>
      <c r="R2305" s="1">
        <v>730.47818244783696</v>
      </c>
      <c r="S2305" s="1">
        <v>737.20804390147555</v>
      </c>
      <c r="T2305" s="1">
        <v>748.60333057166542</v>
      </c>
      <c r="U2305" s="1">
        <v>780.06981369518235</v>
      </c>
      <c r="V2305" s="1">
        <v>652.29715305292427</v>
      </c>
      <c r="W2305" s="1">
        <v>663.34697941965987</v>
      </c>
      <c r="X2305" s="1">
        <v>666.5452525355488</v>
      </c>
      <c r="Y2305" s="1">
        <v>644.15890916547062</v>
      </c>
    </row>
    <row r="2306" spans="1:25" x14ac:dyDescent="0.25">
      <c r="A2306" s="1" t="s">
        <v>277</v>
      </c>
      <c r="B2306" s="1" t="s">
        <v>4</v>
      </c>
      <c r="C2306" s="1"/>
      <c r="D2306" s="1" t="s">
        <v>5</v>
      </c>
      <c r="E2306" s="1"/>
      <c r="F2306" s="1"/>
      <c r="G2306" s="1"/>
      <c r="H2306" s="1"/>
      <c r="I2306" s="1"/>
      <c r="J2306" s="1"/>
      <c r="K2306" s="1"/>
      <c r="L2306" s="1"/>
      <c r="M2306" s="1"/>
      <c r="N2306" s="1">
        <v>164.4</v>
      </c>
      <c r="O2306" s="1">
        <v>166.6</v>
      </c>
      <c r="P2306" s="1">
        <v>157.80000000000001</v>
      </c>
      <c r="Q2306" s="1">
        <v>154</v>
      </c>
      <c r="R2306" s="1">
        <v>138</v>
      </c>
      <c r="S2306" s="1">
        <v>123.8</v>
      </c>
      <c r="T2306" s="1">
        <v>115.1</v>
      </c>
      <c r="U2306" s="1">
        <v>115.3</v>
      </c>
      <c r="V2306" s="1">
        <v>98</v>
      </c>
      <c r="W2306" s="1">
        <v>92.4</v>
      </c>
      <c r="X2306" s="1">
        <v>88.1</v>
      </c>
      <c r="Y2306" s="1">
        <v>72.900000000000006</v>
      </c>
    </row>
    <row r="2307" spans="1:25" x14ac:dyDescent="0.25">
      <c r="A2307" s="1" t="s">
        <v>277</v>
      </c>
      <c r="B2307" s="1" t="s">
        <v>6</v>
      </c>
      <c r="C2307" s="1"/>
      <c r="D2307" s="1" t="s">
        <v>7</v>
      </c>
      <c r="E2307" s="1"/>
      <c r="F2307" s="1"/>
      <c r="G2307" s="1"/>
      <c r="H2307" s="1"/>
      <c r="I2307" s="1"/>
      <c r="J2307" s="1"/>
      <c r="K2307" s="1"/>
      <c r="L2307" s="1"/>
      <c r="M2307" s="1"/>
      <c r="N2307" s="1">
        <v>121.5011294922989</v>
      </c>
      <c r="O2307" s="1">
        <v>126.85617996652577</v>
      </c>
      <c r="P2307" s="1">
        <v>110.25797067990305</v>
      </c>
      <c r="Q2307" s="1">
        <v>106.68599324070597</v>
      </c>
      <c r="R2307" s="1">
        <v>105.60835486649441</v>
      </c>
      <c r="S2307" s="1">
        <v>105.69793267418599</v>
      </c>
      <c r="T2307" s="1">
        <v>107.46767857650437</v>
      </c>
      <c r="U2307" s="1">
        <v>111.96847500350091</v>
      </c>
      <c r="V2307" s="1">
        <v>116.94486979380596</v>
      </c>
      <c r="W2307" s="1">
        <v>114.70556508014261</v>
      </c>
      <c r="X2307" s="1">
        <v>107.65566068515497</v>
      </c>
      <c r="Y2307" s="1">
        <v>107.73284338983051</v>
      </c>
    </row>
    <row r="2308" spans="1:25" x14ac:dyDescent="0.25">
      <c r="A2308" s="1" t="s">
        <v>277</v>
      </c>
      <c r="B2308" s="1" t="s">
        <v>8</v>
      </c>
      <c r="C2308" s="1"/>
      <c r="D2308" s="1" t="s">
        <v>9</v>
      </c>
      <c r="E2308" s="1"/>
      <c r="F2308" s="1"/>
      <c r="G2308" s="1"/>
      <c r="H2308" s="1"/>
      <c r="I2308" s="1"/>
      <c r="J2308" s="1"/>
      <c r="K2308" s="1"/>
      <c r="L2308" s="1"/>
      <c r="M2308" s="1"/>
      <c r="N2308" s="1">
        <v>97.045094124358258</v>
      </c>
      <c r="O2308" s="1">
        <v>97.571271736971994</v>
      </c>
      <c r="P2308" s="1">
        <v>95.579256608565146</v>
      </c>
      <c r="Q2308" s="1">
        <v>91.202591062711235</v>
      </c>
      <c r="R2308" s="1">
        <v>93.495544071202971</v>
      </c>
      <c r="S2308" s="1">
        <v>100.53849633216386</v>
      </c>
      <c r="T2308" s="1">
        <v>100.02463261419516</v>
      </c>
      <c r="U2308" s="1">
        <v>95.870679176585895</v>
      </c>
      <c r="V2308" s="1">
        <v>102.62219666474985</v>
      </c>
      <c r="W2308" s="1">
        <v>108.50772035812447</v>
      </c>
      <c r="X2308" s="1">
        <v>113.01224306688417</v>
      </c>
      <c r="Y2308" s="1">
        <v>110.85614915254237</v>
      </c>
    </row>
    <row r="2309" spans="1:25" x14ac:dyDescent="0.25">
      <c r="A2309" s="1" t="s">
        <v>277</v>
      </c>
      <c r="B2309" s="1" t="s">
        <v>10</v>
      </c>
      <c r="C2309" s="1"/>
      <c r="D2309" s="1" t="s">
        <v>11</v>
      </c>
      <c r="E2309" s="1"/>
      <c r="F2309" s="1"/>
      <c r="G2309" s="1"/>
      <c r="H2309" s="1"/>
      <c r="I2309" s="1"/>
      <c r="J2309" s="1"/>
      <c r="K2309" s="1"/>
      <c r="L2309" s="1"/>
      <c r="M2309" s="1"/>
      <c r="N2309" s="1">
        <v>16.053776383342839</v>
      </c>
      <c r="O2309" s="1">
        <v>17.872548296502227</v>
      </c>
      <c r="P2309" s="1">
        <v>16.362772711531804</v>
      </c>
      <c r="Q2309" s="1">
        <v>16.011415696582802</v>
      </c>
      <c r="R2309" s="1">
        <v>16.196101062302613</v>
      </c>
      <c r="S2309" s="1">
        <v>15.76357099365015</v>
      </c>
      <c r="T2309" s="1">
        <v>15.707688809300473</v>
      </c>
      <c r="U2309" s="1">
        <v>16.360845819913177</v>
      </c>
      <c r="V2309" s="1">
        <v>18.732933541444179</v>
      </c>
      <c r="W2309" s="1">
        <v>18.986714561732931</v>
      </c>
      <c r="X2309" s="1">
        <v>19.132096247960845</v>
      </c>
      <c r="Y2309" s="1">
        <v>18.911007457627122</v>
      </c>
    </row>
    <row r="2310" spans="1:25" x14ac:dyDescent="0.25">
      <c r="A2310" s="1" t="s">
        <v>277</v>
      </c>
      <c r="B2310" s="1" t="s">
        <v>12</v>
      </c>
      <c r="C2310" s="1"/>
      <c r="D2310" s="1" t="s">
        <v>13</v>
      </c>
      <c r="E2310" s="1"/>
      <c r="F2310" s="1"/>
      <c r="G2310" s="1"/>
      <c r="H2310" s="1"/>
      <c r="I2310" s="1"/>
      <c r="J2310" s="1"/>
      <c r="K2310" s="1"/>
      <c r="L2310" s="1"/>
      <c r="M2310" s="1"/>
      <c r="N2310" s="1">
        <v>52.995659142513688</v>
      </c>
      <c r="O2310" s="1">
        <v>55.408050176198643</v>
      </c>
      <c r="P2310" s="1">
        <v>53.715159202523822</v>
      </c>
      <c r="Q2310" s="1">
        <v>51.589548069022186</v>
      </c>
      <c r="R2310" s="1">
        <v>54.245197942440427</v>
      </c>
      <c r="S2310" s="1">
        <v>55.339687975646875</v>
      </c>
      <c r="T2310" s="1">
        <v>52.95623941276115</v>
      </c>
      <c r="U2310" s="1">
        <v>57.01896881366558</v>
      </c>
      <c r="V2310" s="1">
        <v>61.089327664934665</v>
      </c>
      <c r="W2310" s="1">
        <v>60.35337434750187</v>
      </c>
      <c r="X2310" s="1">
        <v>57.947712919247053</v>
      </c>
      <c r="Y2310" s="1">
        <v>54.274651241919017</v>
      </c>
    </row>
    <row r="2311" spans="1:25" x14ac:dyDescent="0.25">
      <c r="A2311" s="1" t="s">
        <v>277</v>
      </c>
      <c r="B2311" s="1" t="s">
        <v>14</v>
      </c>
      <c r="C2311" s="1"/>
      <c r="D2311" s="1" t="s">
        <v>15</v>
      </c>
      <c r="E2311" s="1"/>
      <c r="F2311" s="1"/>
      <c r="G2311" s="1"/>
      <c r="H2311" s="1"/>
      <c r="I2311" s="1"/>
      <c r="J2311" s="1"/>
      <c r="K2311" s="1"/>
      <c r="L2311" s="1"/>
      <c r="M2311" s="1"/>
      <c r="N2311" s="1">
        <v>45.736276212100968</v>
      </c>
      <c r="O2311" s="1">
        <v>47.211173256603416</v>
      </c>
      <c r="P2311" s="1">
        <v>47.295020652421378</v>
      </c>
      <c r="Q2311" s="1">
        <v>44.427165160230075</v>
      </c>
      <c r="R2311" s="1">
        <v>46.773798671702053</v>
      </c>
      <c r="S2311" s="1">
        <v>48.7745909436834</v>
      </c>
      <c r="T2311" s="1">
        <v>45.776585733107467</v>
      </c>
      <c r="U2311" s="1">
        <v>49.738805829807248</v>
      </c>
      <c r="V2311" s="1">
        <v>53.960144859077317</v>
      </c>
      <c r="W2311" s="1">
        <v>53.755219985085766</v>
      </c>
      <c r="X2311" s="1">
        <v>51.654577227297821</v>
      </c>
      <c r="Y2311" s="1">
        <v>49.888873766587281</v>
      </c>
    </row>
    <row r="2312" spans="1:25" x14ac:dyDescent="0.25">
      <c r="A2312" s="1" t="s">
        <v>277</v>
      </c>
      <c r="B2312" s="1" t="s">
        <v>16</v>
      </c>
      <c r="C2312" s="1"/>
      <c r="D2312" s="1" t="s">
        <v>17</v>
      </c>
      <c r="E2312" s="1"/>
      <c r="F2312" s="1"/>
      <c r="G2312" s="1"/>
      <c r="H2312" s="1"/>
      <c r="I2312" s="1"/>
      <c r="J2312" s="1"/>
      <c r="K2312" s="1"/>
      <c r="L2312" s="1"/>
      <c r="M2312" s="1"/>
      <c r="N2312" s="1">
        <v>63.268064645385323</v>
      </c>
      <c r="O2312" s="1">
        <v>66.180776567197967</v>
      </c>
      <c r="P2312" s="1">
        <v>63.489820145054807</v>
      </c>
      <c r="Q2312" s="1">
        <v>59.083286770747733</v>
      </c>
      <c r="R2312" s="1">
        <v>60.481003385857527</v>
      </c>
      <c r="S2312" s="1">
        <v>62.985721080669705</v>
      </c>
      <c r="T2312" s="1">
        <v>61.767174854131369</v>
      </c>
      <c r="U2312" s="1">
        <v>65.042225356527197</v>
      </c>
      <c r="V2312" s="1">
        <v>66.350527475988031</v>
      </c>
      <c r="W2312" s="1">
        <v>67.391405667412386</v>
      </c>
      <c r="X2312" s="1">
        <v>66.897709853455154</v>
      </c>
      <c r="Y2312" s="1">
        <v>65.236474991493708</v>
      </c>
    </row>
    <row r="2313" spans="1:25" x14ac:dyDescent="0.25">
      <c r="A2313" s="1" t="s">
        <v>277</v>
      </c>
      <c r="B2313" s="1" t="s">
        <v>18</v>
      </c>
      <c r="C2313" s="1"/>
      <c r="D2313" s="1" t="s">
        <v>19</v>
      </c>
      <c r="E2313" s="1"/>
      <c r="F2313" s="1"/>
      <c r="G2313" s="1"/>
      <c r="H2313" s="1"/>
      <c r="I2313" s="1"/>
      <c r="J2313" s="1"/>
      <c r="K2313" s="1"/>
      <c r="L2313" s="1"/>
      <c r="M2313" s="1"/>
      <c r="N2313" s="1">
        <v>32.731252804095959</v>
      </c>
      <c r="O2313" s="1">
        <v>35.225319190184734</v>
      </c>
      <c r="P2313" s="1">
        <v>32.321139021602136</v>
      </c>
      <c r="Q2313" s="1">
        <v>29.19208860759494</v>
      </c>
      <c r="R2313" s="1">
        <v>31.737335141842948</v>
      </c>
      <c r="S2313" s="1">
        <v>34.621513415907231</v>
      </c>
      <c r="T2313" s="1">
        <v>33.916310411488539</v>
      </c>
      <c r="U2313" s="1">
        <v>35.632021995458651</v>
      </c>
      <c r="V2313" s="1">
        <v>42.20179213350476</v>
      </c>
      <c r="W2313" s="1">
        <v>41.36331842004347</v>
      </c>
      <c r="X2313" s="1">
        <v>34.897900208959783</v>
      </c>
      <c r="Y2313" s="1">
        <v>37.353742054541726</v>
      </c>
    </row>
    <row r="2314" spans="1:25" x14ac:dyDescent="0.25">
      <c r="A2314" s="1" t="s">
        <v>277</v>
      </c>
      <c r="B2314" s="1" t="s">
        <v>20</v>
      </c>
      <c r="C2314" s="1"/>
      <c r="D2314" s="1" t="s">
        <v>21</v>
      </c>
      <c r="E2314" s="1">
        <v>0</v>
      </c>
      <c r="F2314" s="1">
        <v>535.6</v>
      </c>
      <c r="G2314" s="1">
        <v>512.29999999999995</v>
      </c>
      <c r="H2314" s="1">
        <v>528</v>
      </c>
      <c r="I2314" s="1">
        <v>523.20000000000005</v>
      </c>
      <c r="J2314" s="1">
        <v>488</v>
      </c>
      <c r="K2314" s="1">
        <v>506</v>
      </c>
      <c r="L2314" s="1">
        <v>525.70000000000005</v>
      </c>
      <c r="M2314" s="1">
        <v>558</v>
      </c>
      <c r="N2314" s="1">
        <v>593.7312528040959</v>
      </c>
      <c r="O2314" s="1">
        <v>612.92531919018484</v>
      </c>
      <c r="P2314" s="1">
        <v>576.82113902160211</v>
      </c>
      <c r="Q2314" s="1">
        <v>552.19208860759477</v>
      </c>
      <c r="R2314" s="1">
        <v>546.53733514184296</v>
      </c>
      <c r="S2314" s="1">
        <v>547.52151341590718</v>
      </c>
      <c r="T2314" s="1">
        <v>532.71631041148851</v>
      </c>
      <c r="U2314" s="1">
        <v>546.93202199545863</v>
      </c>
      <c r="V2314" s="1">
        <v>559.90179213350484</v>
      </c>
      <c r="W2314" s="1">
        <v>557.46331842004349</v>
      </c>
      <c r="X2314" s="1">
        <v>539.29790020895973</v>
      </c>
      <c r="Y2314" s="1">
        <v>517.15374205454168</v>
      </c>
    </row>
    <row r="2315" spans="1:25" x14ac:dyDescent="0.25">
      <c r="A2315" s="1" t="s">
        <v>278</v>
      </c>
      <c r="B2315" s="1" t="s">
        <v>4</v>
      </c>
      <c r="C2315" s="1"/>
      <c r="D2315" s="1" t="s">
        <v>5</v>
      </c>
      <c r="E2315" s="1"/>
      <c r="F2315" s="1"/>
      <c r="G2315" s="1"/>
      <c r="H2315" s="1"/>
      <c r="I2315" s="1"/>
      <c r="J2315" s="1"/>
      <c r="K2315" s="1"/>
      <c r="L2315" s="1"/>
      <c r="M2315" s="1"/>
      <c r="N2315" s="1">
        <v>129.1</v>
      </c>
      <c r="O2315" s="1">
        <v>128.1</v>
      </c>
      <c r="P2315" s="1">
        <v>107.9</v>
      </c>
      <c r="Q2315" s="1">
        <v>110.7</v>
      </c>
      <c r="R2315" s="1">
        <v>112</v>
      </c>
      <c r="S2315" s="1">
        <v>106.5</v>
      </c>
      <c r="T2315" s="1">
        <v>104.2</v>
      </c>
      <c r="U2315" s="1">
        <v>112.1</v>
      </c>
      <c r="V2315" s="1">
        <v>108.8</v>
      </c>
      <c r="W2315" s="1">
        <v>96.6</v>
      </c>
      <c r="X2315" s="1">
        <v>97.6</v>
      </c>
      <c r="Y2315" s="1">
        <v>93</v>
      </c>
    </row>
    <row r="2316" spans="1:25" x14ac:dyDescent="0.25">
      <c r="A2316" s="1" t="s">
        <v>278</v>
      </c>
      <c r="B2316" s="1" t="s">
        <v>6</v>
      </c>
      <c r="C2316" s="1"/>
      <c r="D2316" s="1" t="s">
        <v>7</v>
      </c>
      <c r="E2316" s="1"/>
      <c r="F2316" s="1"/>
      <c r="G2316" s="1"/>
      <c r="H2316" s="1"/>
      <c r="I2316" s="1"/>
      <c r="J2316" s="1"/>
      <c r="K2316" s="1"/>
      <c r="L2316" s="1"/>
      <c r="M2316" s="1"/>
      <c r="N2316" s="1">
        <v>67.134968625213915</v>
      </c>
      <c r="O2316" s="1">
        <v>64.806961504638167</v>
      </c>
      <c r="P2316" s="1">
        <v>64.098903382200163</v>
      </c>
      <c r="Q2316" s="1">
        <v>63.503567405182125</v>
      </c>
      <c r="R2316" s="1">
        <v>58.384582256675287</v>
      </c>
      <c r="S2316" s="1">
        <v>57.130563368030401</v>
      </c>
      <c r="T2316" s="1">
        <v>59.990961030101481</v>
      </c>
      <c r="U2316" s="1">
        <v>61.402066937403731</v>
      </c>
      <c r="V2316" s="1">
        <v>61.111484432761024</v>
      </c>
      <c r="W2316" s="1">
        <v>64.155234440906739</v>
      </c>
      <c r="X2316" s="1">
        <v>62.742969004893965</v>
      </c>
      <c r="Y2316" s="1">
        <v>61.210446101694906</v>
      </c>
    </row>
    <row r="2317" spans="1:25" x14ac:dyDescent="0.25">
      <c r="A2317" s="1" t="s">
        <v>278</v>
      </c>
      <c r="B2317" s="1" t="s">
        <v>8</v>
      </c>
      <c r="C2317" s="1"/>
      <c r="D2317" s="1" t="s">
        <v>9</v>
      </c>
      <c r="E2317" s="1"/>
      <c r="F2317" s="1"/>
      <c r="G2317" s="1"/>
      <c r="H2317" s="1"/>
      <c r="I2317" s="1"/>
      <c r="J2317" s="1"/>
      <c r="K2317" s="1"/>
      <c r="L2317" s="1"/>
      <c r="M2317" s="1"/>
      <c r="N2317" s="1">
        <v>56.09458071876783</v>
      </c>
      <c r="O2317" s="1">
        <v>55.562497517800914</v>
      </c>
      <c r="P2317" s="1">
        <v>49.288534572319065</v>
      </c>
      <c r="Q2317" s="1">
        <v>56.06582801351859</v>
      </c>
      <c r="R2317" s="1">
        <v>52.061556129773173</v>
      </c>
      <c r="S2317" s="1">
        <v>51.649102612427143</v>
      </c>
      <c r="T2317" s="1">
        <v>57.440641255222985</v>
      </c>
      <c r="U2317" s="1">
        <v>59.225856322643885</v>
      </c>
      <c r="V2317" s="1">
        <v>54.799309948246119</v>
      </c>
      <c r="W2317" s="1">
        <v>63.525427926089208</v>
      </c>
      <c r="X2317" s="1">
        <v>60.806623164763458</v>
      </c>
      <c r="Y2317" s="1">
        <v>60.444908474576273</v>
      </c>
    </row>
    <row r="2318" spans="1:25" x14ac:dyDescent="0.25">
      <c r="A2318" s="1" t="s">
        <v>278</v>
      </c>
      <c r="B2318" s="1" t="s">
        <v>10</v>
      </c>
      <c r="C2318" s="1"/>
      <c r="D2318" s="1" t="s">
        <v>11</v>
      </c>
      <c r="E2318" s="1"/>
      <c r="F2318" s="1"/>
      <c r="G2318" s="1"/>
      <c r="H2318" s="1"/>
      <c r="I2318" s="1"/>
      <c r="J2318" s="1"/>
      <c r="K2318" s="1"/>
      <c r="L2318" s="1"/>
      <c r="M2318" s="1"/>
      <c r="N2318" s="1">
        <v>8.870450656018253</v>
      </c>
      <c r="O2318" s="1">
        <v>9.130540977560921</v>
      </c>
      <c r="P2318" s="1">
        <v>9.5125620454807809</v>
      </c>
      <c r="Q2318" s="1">
        <v>9.5306045812992846</v>
      </c>
      <c r="R2318" s="1">
        <v>8.9538616135515365</v>
      </c>
      <c r="S2318" s="1">
        <v>8.5203340195424637</v>
      </c>
      <c r="T2318" s="1">
        <v>8.768397714675535</v>
      </c>
      <c r="U2318" s="1">
        <v>8.9720767399523869</v>
      </c>
      <c r="V2318" s="1">
        <v>9.7892056189928525</v>
      </c>
      <c r="W2318" s="1">
        <v>10.619337633004054</v>
      </c>
      <c r="X2318" s="1">
        <v>11.150407830342578</v>
      </c>
      <c r="Y2318" s="1">
        <v>10.744645423728814</v>
      </c>
    </row>
    <row r="2319" spans="1:25" x14ac:dyDescent="0.25">
      <c r="A2319" s="1" t="s">
        <v>278</v>
      </c>
      <c r="B2319" s="1" t="s">
        <v>12</v>
      </c>
      <c r="C2319" s="1"/>
      <c r="D2319" s="1" t="s">
        <v>13</v>
      </c>
      <c r="E2319" s="1"/>
      <c r="F2319" s="1"/>
      <c r="G2319" s="1"/>
      <c r="H2319" s="1"/>
      <c r="I2319" s="1"/>
      <c r="J2319" s="1"/>
      <c r="K2319" s="1"/>
      <c r="L2319" s="1"/>
      <c r="M2319" s="1"/>
      <c r="N2319" s="1">
        <v>33.989191264859087</v>
      </c>
      <c r="O2319" s="1">
        <v>31.938408069574216</v>
      </c>
      <c r="P2319" s="1">
        <v>33.274010472566431</v>
      </c>
      <c r="Q2319" s="1">
        <v>34.226721446179127</v>
      </c>
      <c r="R2319" s="1">
        <v>33.319650996223473</v>
      </c>
      <c r="S2319" s="1">
        <v>34.177473363774737</v>
      </c>
      <c r="T2319" s="1">
        <v>33.720421607378128</v>
      </c>
      <c r="U2319" s="1">
        <v>32.658128819934184</v>
      </c>
      <c r="V2319" s="1">
        <v>34.013352227995597</v>
      </c>
      <c r="W2319" s="1">
        <v>35.014932885906042</v>
      </c>
      <c r="X2319" s="1">
        <v>35.293932797841691</v>
      </c>
      <c r="Y2319" s="1">
        <v>34.218020971882829</v>
      </c>
    </row>
    <row r="2320" spans="1:25" x14ac:dyDescent="0.25">
      <c r="A2320" s="1" t="s">
        <v>278</v>
      </c>
      <c r="B2320" s="1" t="s">
        <v>14</v>
      </c>
      <c r="C2320" s="1"/>
      <c r="D2320" s="1" t="s">
        <v>15</v>
      </c>
      <c r="E2320" s="1"/>
      <c r="F2320" s="1"/>
      <c r="G2320" s="1"/>
      <c r="H2320" s="1"/>
      <c r="I2320" s="1"/>
      <c r="J2320" s="1"/>
      <c r="K2320" s="1"/>
      <c r="L2320" s="1"/>
      <c r="M2320" s="1"/>
      <c r="N2320" s="1">
        <v>29.333327768131426</v>
      </c>
      <c r="O2320" s="1">
        <v>27.213549513433126</v>
      </c>
      <c r="P2320" s="1">
        <v>29.297037109311482</v>
      </c>
      <c r="Q2320" s="1">
        <v>29.474889071487269</v>
      </c>
      <c r="R2320" s="1">
        <v>28.730407605156927</v>
      </c>
      <c r="S2320" s="1">
        <v>30.122907153729066</v>
      </c>
      <c r="T2320" s="1">
        <v>29.148704435660957</v>
      </c>
      <c r="U2320" s="1">
        <v>28.488349788434419</v>
      </c>
      <c r="V2320" s="1">
        <v>30.043961580853409</v>
      </c>
      <c r="W2320" s="1">
        <v>31.186912751677855</v>
      </c>
      <c r="X2320" s="1">
        <v>31.461003127107737</v>
      </c>
      <c r="Y2320" s="1">
        <v>31.452961737140029</v>
      </c>
    </row>
    <row r="2321" spans="1:25" x14ac:dyDescent="0.25">
      <c r="A2321" s="1" t="s">
        <v>278</v>
      </c>
      <c r="B2321" s="1" t="s">
        <v>16</v>
      </c>
      <c r="C2321" s="1"/>
      <c r="D2321" s="1" t="s">
        <v>17</v>
      </c>
      <c r="E2321" s="1"/>
      <c r="F2321" s="1"/>
      <c r="G2321" s="1"/>
      <c r="H2321" s="1"/>
      <c r="I2321" s="1"/>
      <c r="J2321" s="1"/>
      <c r="K2321" s="1"/>
      <c r="L2321" s="1"/>
      <c r="M2321" s="1"/>
      <c r="N2321" s="1">
        <v>40.577480967009478</v>
      </c>
      <c r="O2321" s="1">
        <v>38.148042416992659</v>
      </c>
      <c r="P2321" s="1">
        <v>39.3289524181221</v>
      </c>
      <c r="Q2321" s="1">
        <v>39.19838948233361</v>
      </c>
      <c r="R2321" s="1">
        <v>37.14994139861961</v>
      </c>
      <c r="S2321" s="1">
        <v>38.899619482496199</v>
      </c>
      <c r="T2321" s="1">
        <v>39.330873956960914</v>
      </c>
      <c r="U2321" s="1">
        <v>37.253521391631409</v>
      </c>
      <c r="V2321" s="1">
        <v>36.942686191150997</v>
      </c>
      <c r="W2321" s="1">
        <v>39.098154362416111</v>
      </c>
      <c r="X2321" s="1">
        <v>40.745064075050585</v>
      </c>
      <c r="Y2321" s="1">
        <v>41.129017290977139</v>
      </c>
    </row>
    <row r="2322" spans="1:25" x14ac:dyDescent="0.25">
      <c r="A2322" s="1" t="s">
        <v>278</v>
      </c>
      <c r="B2322" s="1" t="s">
        <v>18</v>
      </c>
      <c r="C2322" s="1"/>
      <c r="D2322" s="1" t="s">
        <v>19</v>
      </c>
      <c r="E2322" s="1"/>
      <c r="F2322" s="1"/>
      <c r="G2322" s="1"/>
      <c r="H2322" s="1"/>
      <c r="I2322" s="1"/>
      <c r="J2322" s="1"/>
      <c r="K2322" s="1"/>
      <c r="L2322" s="1"/>
      <c r="M2322" s="1"/>
      <c r="N2322" s="1">
        <v>12.730672191285528</v>
      </c>
      <c r="O2322" s="1">
        <v>15.895856759077187</v>
      </c>
      <c r="P2322" s="1">
        <v>17.342110971070142</v>
      </c>
      <c r="Q2322" s="1">
        <v>17.2457997698504</v>
      </c>
      <c r="R2322" s="1">
        <v>17.731196790857407</v>
      </c>
      <c r="S2322" s="1">
        <v>17.500282143159438</v>
      </c>
      <c r="T2322" s="1">
        <v>18.873001933167632</v>
      </c>
      <c r="U2322" s="1">
        <v>19.361937460673545</v>
      </c>
      <c r="V2322" s="1">
        <v>18.865309228306788</v>
      </c>
      <c r="W2322" s="1">
        <v>19.936932123226384</v>
      </c>
      <c r="X2322" s="1">
        <v>18.458473064573671</v>
      </c>
      <c r="Y2322" s="1">
        <v>17.920153270453145</v>
      </c>
    </row>
    <row r="2323" spans="1:25" x14ac:dyDescent="0.25">
      <c r="A2323" s="1" t="s">
        <v>278</v>
      </c>
      <c r="B2323" s="1" t="s">
        <v>20</v>
      </c>
      <c r="C2323" s="1"/>
      <c r="D2323" s="1" t="s">
        <v>21</v>
      </c>
      <c r="E2323" s="1">
        <v>0</v>
      </c>
      <c r="F2323" s="1">
        <v>330.5</v>
      </c>
      <c r="G2323" s="1">
        <v>361.1</v>
      </c>
      <c r="H2323" s="1">
        <v>349</v>
      </c>
      <c r="I2323" s="1">
        <v>346.1</v>
      </c>
      <c r="J2323" s="1">
        <v>322.2</v>
      </c>
      <c r="K2323" s="1">
        <v>327.5</v>
      </c>
      <c r="L2323" s="1">
        <v>311.39999999999998</v>
      </c>
      <c r="M2323" s="1">
        <v>339.20000000000005</v>
      </c>
      <c r="N2323" s="1">
        <v>377.83067219128549</v>
      </c>
      <c r="O2323" s="1">
        <v>370.7958567590772</v>
      </c>
      <c r="P2323" s="1">
        <v>350.0421109710702</v>
      </c>
      <c r="Q2323" s="1">
        <v>359.9457997698504</v>
      </c>
      <c r="R2323" s="1">
        <v>348.3311967908574</v>
      </c>
      <c r="S2323" s="1">
        <v>344.50028214315938</v>
      </c>
      <c r="T2323" s="1">
        <v>351.47300193316755</v>
      </c>
      <c r="U2323" s="1">
        <v>359.46193746067365</v>
      </c>
      <c r="V2323" s="1">
        <v>354.36530922830678</v>
      </c>
      <c r="W2323" s="1">
        <v>360.13693212322642</v>
      </c>
      <c r="X2323" s="1">
        <v>358.25847306457376</v>
      </c>
      <c r="Y2323" s="1">
        <v>350.12015327045316</v>
      </c>
    </row>
    <row r="2324" spans="1:25" x14ac:dyDescent="0.25">
      <c r="A2324" s="1" t="s">
        <v>279</v>
      </c>
      <c r="B2324" s="1" t="s">
        <v>4</v>
      </c>
      <c r="C2324" s="1"/>
      <c r="D2324" s="1" t="s">
        <v>5</v>
      </c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>
        <v>22.2</v>
      </c>
      <c r="T2324" s="1">
        <v>22.2</v>
      </c>
      <c r="U2324" s="1">
        <v>23.4</v>
      </c>
      <c r="V2324" s="1">
        <v>20.7</v>
      </c>
      <c r="W2324" s="1">
        <v>19.100000000000001</v>
      </c>
      <c r="X2324" s="1">
        <v>23.8</v>
      </c>
      <c r="Y2324" s="1">
        <v>35.299999999999997</v>
      </c>
    </row>
    <row r="2325" spans="1:25" x14ac:dyDescent="0.25">
      <c r="A2325" s="1" t="s">
        <v>279</v>
      </c>
      <c r="B2325" s="1" t="s">
        <v>6</v>
      </c>
      <c r="C2325" s="1"/>
      <c r="D2325" s="1" t="s">
        <v>7</v>
      </c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>
        <v>215.4218446461191</v>
      </c>
      <c r="T2325" s="1">
        <v>225.25638270657458</v>
      </c>
      <c r="U2325" s="1">
        <v>221.48602716706344</v>
      </c>
      <c r="V2325" s="1">
        <v>196.94304608559926</v>
      </c>
      <c r="W2325" s="1">
        <v>185.16398889705283</v>
      </c>
      <c r="X2325" s="1">
        <v>189.82199021207177</v>
      </c>
      <c r="Y2325" s="1">
        <v>188.60929627118639</v>
      </c>
    </row>
    <row r="2326" spans="1:25" x14ac:dyDescent="0.25">
      <c r="A2326" s="1" t="s">
        <v>279</v>
      </c>
      <c r="B2326" s="1" t="s">
        <v>8</v>
      </c>
      <c r="C2326" s="1"/>
      <c r="D2326" s="1" t="s">
        <v>9</v>
      </c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>
        <v>456.45058714372692</v>
      </c>
      <c r="T2326" s="1">
        <v>506.11969813251471</v>
      </c>
      <c r="U2326" s="1">
        <v>524.45041030667971</v>
      </c>
      <c r="V2326" s="1">
        <v>453.50943070730301</v>
      </c>
      <c r="W2326" s="1">
        <v>473.8866193158625</v>
      </c>
      <c r="X2326" s="1">
        <v>500.24367047308323</v>
      </c>
      <c r="Y2326" s="1">
        <v>517.18295593220341</v>
      </c>
    </row>
    <row r="2327" spans="1:25" x14ac:dyDescent="0.25">
      <c r="A2327" s="1" t="s">
        <v>279</v>
      </c>
      <c r="B2327" s="1" t="s">
        <v>10</v>
      </c>
      <c r="C2327" s="1"/>
      <c r="D2327" s="1" t="s">
        <v>11</v>
      </c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>
        <v>32.127568210153967</v>
      </c>
      <c r="T2327" s="1">
        <v>32.923919160910714</v>
      </c>
      <c r="U2327" s="1">
        <v>32.363562526256821</v>
      </c>
      <c r="V2327" s="1">
        <v>31.547523207097676</v>
      </c>
      <c r="W2327" s="1">
        <v>30.649391787084657</v>
      </c>
      <c r="X2327" s="1">
        <v>33.734339314845023</v>
      </c>
      <c r="Y2327" s="1">
        <v>33.10774779661017</v>
      </c>
    </row>
    <row r="2328" spans="1:25" x14ac:dyDescent="0.25">
      <c r="A2328" s="1" t="s">
        <v>279</v>
      </c>
      <c r="B2328" s="1" t="s">
        <v>12</v>
      </c>
      <c r="C2328" s="1"/>
      <c r="D2328" s="1" t="s">
        <v>13</v>
      </c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>
        <v>104.65195332318621</v>
      </c>
      <c r="T2328" s="1">
        <v>108.55204216073781</v>
      </c>
      <c r="U2328" s="1">
        <v>116.02928694561983</v>
      </c>
      <c r="V2328" s="1">
        <v>108.20287198866322</v>
      </c>
      <c r="W2328" s="1">
        <v>104.37974770072086</v>
      </c>
      <c r="X2328" s="1">
        <v>111.43033294499971</v>
      </c>
      <c r="Y2328" s="1">
        <v>108.10075164712795</v>
      </c>
    </row>
    <row r="2329" spans="1:25" x14ac:dyDescent="0.25">
      <c r="A2329" s="1" t="s">
        <v>279</v>
      </c>
      <c r="B2329" s="1" t="s">
        <v>14</v>
      </c>
      <c r="C2329" s="1"/>
      <c r="D2329" s="1" t="s">
        <v>15</v>
      </c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>
        <v>92.236808726534733</v>
      </c>
      <c r="T2329" s="1">
        <v>93.834870443566089</v>
      </c>
      <c r="U2329" s="1">
        <v>101.21470615890928</v>
      </c>
      <c r="V2329" s="1">
        <v>95.5754936230515</v>
      </c>
      <c r="W2329" s="1">
        <v>92.968394233159344</v>
      </c>
      <c r="X2329" s="1">
        <v>99.328971733398745</v>
      </c>
      <c r="Y2329" s="1">
        <v>99.36544279130193</v>
      </c>
    </row>
    <row r="2330" spans="1:25" x14ac:dyDescent="0.25">
      <c r="A2330" s="1" t="s">
        <v>279</v>
      </c>
      <c r="B2330" s="1" t="s">
        <v>16</v>
      </c>
      <c r="C2330" s="1"/>
      <c r="D2330" s="1" t="s">
        <v>17</v>
      </c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>
        <v>119.11123795027905</v>
      </c>
      <c r="T2330" s="1">
        <v>126.61308739569608</v>
      </c>
      <c r="U2330" s="1">
        <v>132.35600689547095</v>
      </c>
      <c r="V2330" s="1">
        <v>117.52163438828532</v>
      </c>
      <c r="W2330" s="1">
        <v>116.55185806611981</v>
      </c>
      <c r="X2330" s="1">
        <v>128.64069532160156</v>
      </c>
      <c r="Y2330" s="1">
        <v>129.9338055615701</v>
      </c>
    </row>
    <row r="2331" spans="1:25" x14ac:dyDescent="0.25">
      <c r="A2331" s="1" t="s">
        <v>279</v>
      </c>
      <c r="B2331" s="1" t="s">
        <v>18</v>
      </c>
      <c r="C2331" s="1"/>
      <c r="D2331" s="1" t="s">
        <v>19</v>
      </c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>
        <v>67.952106198685215</v>
      </c>
      <c r="T2331" s="1">
        <v>70.835078707539353</v>
      </c>
      <c r="U2331" s="1">
        <v>73.204193910212567</v>
      </c>
      <c r="V2331" s="1">
        <v>65.718430374432572</v>
      </c>
      <c r="W2331" s="1">
        <v>74.494194043205937</v>
      </c>
      <c r="X2331" s="1">
        <v>76.70402629835381</v>
      </c>
      <c r="Y2331" s="1">
        <v>74.706856161574734</v>
      </c>
    </row>
    <row r="2332" spans="1:25" x14ac:dyDescent="0.25">
      <c r="A2332" s="1" t="s">
        <v>279</v>
      </c>
      <c r="B2332" s="1" t="s">
        <v>20</v>
      </c>
      <c r="C2332" s="1"/>
      <c r="D2332" s="1" t="s">
        <v>21</v>
      </c>
      <c r="E2332" s="1">
        <v>880.19999999999993</v>
      </c>
      <c r="F2332" s="1">
        <v>903.6</v>
      </c>
      <c r="G2332" s="1">
        <v>942.69999999999993</v>
      </c>
      <c r="H2332" s="1">
        <v>958.59999999999991</v>
      </c>
      <c r="I2332" s="1">
        <v>943.5</v>
      </c>
      <c r="J2332" s="1">
        <v>946.1</v>
      </c>
      <c r="K2332" s="1">
        <v>974.4</v>
      </c>
      <c r="L2332" s="1">
        <v>984.1</v>
      </c>
      <c r="M2332" s="1">
        <v>990.30000000000007</v>
      </c>
      <c r="N2332" s="1"/>
      <c r="O2332" s="1"/>
      <c r="P2332" s="1"/>
      <c r="Q2332" s="1"/>
      <c r="R2332" s="1"/>
      <c r="S2332" s="1">
        <v>1110.152106198685</v>
      </c>
      <c r="T2332" s="1">
        <v>1186.3350787075394</v>
      </c>
      <c r="U2332" s="1">
        <v>1224.5041939102127</v>
      </c>
      <c r="V2332" s="1">
        <v>1089.7184303744325</v>
      </c>
      <c r="W2332" s="1">
        <v>1097.1941940432059</v>
      </c>
      <c r="X2332" s="1">
        <v>1163.7040262983537</v>
      </c>
      <c r="Y2332" s="1">
        <v>1186.3068561615746</v>
      </c>
    </row>
    <row r="2333" spans="1:25" x14ac:dyDescent="0.25">
      <c r="A2333" s="1" t="s">
        <v>280</v>
      </c>
      <c r="B2333" s="1" t="s">
        <v>4</v>
      </c>
      <c r="C2333" s="1"/>
      <c r="D2333" s="1" t="s">
        <v>5</v>
      </c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>
        <v>235.2</v>
      </c>
      <c r="T2333" s="1">
        <v>261</v>
      </c>
      <c r="U2333" s="1">
        <v>290.3</v>
      </c>
      <c r="V2333" s="1">
        <v>237.4</v>
      </c>
      <c r="W2333" s="1">
        <v>227.7</v>
      </c>
      <c r="X2333" s="1">
        <v>198.8</v>
      </c>
      <c r="Y2333" s="1">
        <v>164.8</v>
      </c>
    </row>
    <row r="2334" spans="1:25" x14ac:dyDescent="0.25">
      <c r="A2334" s="1" t="s">
        <v>280</v>
      </c>
      <c r="B2334" s="1" t="s">
        <v>6</v>
      </c>
      <c r="C2334" s="1"/>
      <c r="D2334" s="1" t="s">
        <v>7</v>
      </c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>
        <v>133.36855229203516</v>
      </c>
      <c r="T2334" s="1">
        <v>154.04130638697026</v>
      </c>
      <c r="U2334" s="1">
        <v>161.24492368015686</v>
      </c>
      <c r="V2334" s="1">
        <v>145.49747802513761</v>
      </c>
      <c r="W2334" s="1">
        <v>146.28391977576402</v>
      </c>
      <c r="X2334" s="1">
        <v>139.88495921696574</v>
      </c>
      <c r="Y2334" s="1">
        <v>138.27661016949151</v>
      </c>
    </row>
    <row r="2335" spans="1:25" x14ac:dyDescent="0.25">
      <c r="A2335" s="1" t="s">
        <v>280</v>
      </c>
      <c r="B2335" s="1" t="s">
        <v>8</v>
      </c>
      <c r="C2335" s="1"/>
      <c r="D2335" s="1" t="s">
        <v>9</v>
      </c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>
        <v>136.74113775406647</v>
      </c>
      <c r="T2335" s="1">
        <v>156.14371109405644</v>
      </c>
      <c r="U2335" s="1">
        <v>146.39395042711104</v>
      </c>
      <c r="V2335" s="1">
        <v>122.9958596894767</v>
      </c>
      <c r="W2335" s="1">
        <v>134.90233760579093</v>
      </c>
      <c r="X2335" s="1">
        <v>136.65529363784668</v>
      </c>
      <c r="Y2335" s="1">
        <v>140.85084745762714</v>
      </c>
    </row>
    <row r="2336" spans="1:25" x14ac:dyDescent="0.25">
      <c r="A2336" s="1" t="s">
        <v>280</v>
      </c>
      <c r="B2336" s="1" t="s">
        <v>10</v>
      </c>
      <c r="C2336" s="1"/>
      <c r="D2336" s="1" t="s">
        <v>11</v>
      </c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>
        <v>19.890309953898345</v>
      </c>
      <c r="T2336" s="1">
        <v>22.514982518973309</v>
      </c>
      <c r="U2336" s="1">
        <v>23.561125892732107</v>
      </c>
      <c r="V2336" s="1">
        <v>23.306662285385691</v>
      </c>
      <c r="W2336" s="1">
        <v>24.213742618445043</v>
      </c>
      <c r="X2336" s="1">
        <v>24.859747145187601</v>
      </c>
      <c r="Y2336" s="1">
        <v>24.272542372881357</v>
      </c>
    </row>
    <row r="2337" spans="1:25" x14ac:dyDescent="0.25">
      <c r="A2337" s="1" t="s">
        <v>280</v>
      </c>
      <c r="B2337" s="1" t="s">
        <v>12</v>
      </c>
      <c r="C2337" s="1"/>
      <c r="D2337" s="1" t="s">
        <v>13</v>
      </c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>
        <v>61.234639776763068</v>
      </c>
      <c r="T2337" s="1">
        <v>68.628646715603239</v>
      </c>
      <c r="U2337" s="1">
        <v>74.111383795643334</v>
      </c>
      <c r="V2337" s="1">
        <v>67.891998110533777</v>
      </c>
      <c r="W2337" s="1">
        <v>66.006307481978624</v>
      </c>
      <c r="X2337" s="1">
        <v>61.526353547121232</v>
      </c>
      <c r="Y2337" s="1">
        <v>60.105812119149981</v>
      </c>
    </row>
    <row r="2338" spans="1:25" x14ac:dyDescent="0.25">
      <c r="A2338" s="1" t="s">
        <v>280</v>
      </c>
      <c r="B2338" s="1" t="s">
        <v>14</v>
      </c>
      <c r="C2338" s="1"/>
      <c r="D2338" s="1" t="s">
        <v>15</v>
      </c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>
        <v>53.970208650431246</v>
      </c>
      <c r="T2338" s="1">
        <v>59.324173411129927</v>
      </c>
      <c r="U2338" s="1">
        <v>64.648866948754119</v>
      </c>
      <c r="V2338" s="1">
        <v>59.968937175247994</v>
      </c>
      <c r="W2338" s="1">
        <v>58.790144171016664</v>
      </c>
      <c r="X2338" s="1">
        <v>54.844576614139442</v>
      </c>
      <c r="Y2338" s="1">
        <v>55.248835410931363</v>
      </c>
    </row>
    <row r="2339" spans="1:25" x14ac:dyDescent="0.25">
      <c r="A2339" s="1" t="s">
        <v>280</v>
      </c>
      <c r="B2339" s="1" t="s">
        <v>16</v>
      </c>
      <c r="C2339" s="1"/>
      <c r="D2339" s="1" t="s">
        <v>17</v>
      </c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>
        <v>69.695151572805685</v>
      </c>
      <c r="T2339" s="1">
        <v>80.047179873266828</v>
      </c>
      <c r="U2339" s="1">
        <v>84.539749255602587</v>
      </c>
      <c r="V2339" s="1">
        <v>73.73906471421823</v>
      </c>
      <c r="W2339" s="1">
        <v>73.703548347004727</v>
      </c>
      <c r="X2339" s="1">
        <v>71.029069838739346</v>
      </c>
      <c r="Y2339" s="1">
        <v>72.245352469918643</v>
      </c>
    </row>
    <row r="2340" spans="1:25" x14ac:dyDescent="0.25">
      <c r="A2340" s="1" t="s">
        <v>280</v>
      </c>
      <c r="B2340" s="1" t="s">
        <v>18</v>
      </c>
      <c r="C2340" s="1"/>
      <c r="D2340" s="1" t="s">
        <v>19</v>
      </c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>
        <v>38.541009508224477</v>
      </c>
      <c r="T2340" s="1">
        <v>40.458724109362059</v>
      </c>
      <c r="U2340" s="1">
        <v>40.871187043471124</v>
      </c>
      <c r="V2340" s="1">
        <v>42.049130172391173</v>
      </c>
      <c r="W2340" s="1">
        <v>44.936794068771576</v>
      </c>
      <c r="X2340" s="1">
        <v>44.291402069211557</v>
      </c>
      <c r="Y2340" s="1">
        <v>45.716136969448428</v>
      </c>
    </row>
    <row r="2341" spans="1:25" x14ac:dyDescent="0.25">
      <c r="A2341" s="1" t="s">
        <v>280</v>
      </c>
      <c r="B2341" s="1" t="s">
        <v>20</v>
      </c>
      <c r="C2341" s="1"/>
      <c r="D2341" s="1" t="s">
        <v>21</v>
      </c>
      <c r="E2341" s="1">
        <v>137.4</v>
      </c>
      <c r="F2341" s="1">
        <v>139.69999999999999</v>
      </c>
      <c r="G2341" s="1">
        <v>141.19999999999999</v>
      </c>
      <c r="H2341" s="1">
        <v>145.69999999999999</v>
      </c>
      <c r="I2341" s="1">
        <v>144.6</v>
      </c>
      <c r="J2341" s="1">
        <v>152.4</v>
      </c>
      <c r="K2341" s="1">
        <v>148.9</v>
      </c>
      <c r="L2341" s="1">
        <v>155</v>
      </c>
      <c r="M2341" s="1">
        <v>153.69999999999999</v>
      </c>
      <c r="N2341" s="1"/>
      <c r="O2341" s="1"/>
      <c r="P2341" s="1"/>
      <c r="Q2341" s="1"/>
      <c r="R2341" s="1"/>
      <c r="S2341" s="1">
        <v>748.64100950822444</v>
      </c>
      <c r="T2341" s="1">
        <v>842.15872410936208</v>
      </c>
      <c r="U2341" s="1">
        <v>885.67118704347104</v>
      </c>
      <c r="V2341" s="1">
        <v>772.84913017239114</v>
      </c>
      <c r="W2341" s="1">
        <v>776.53679406877154</v>
      </c>
      <c r="X2341" s="1">
        <v>731.89140206921172</v>
      </c>
      <c r="Y2341" s="1">
        <v>701.51613696944855</v>
      </c>
    </row>
    <row r="2342" spans="1:25" x14ac:dyDescent="0.25">
      <c r="A2342" s="1" t="s">
        <v>281</v>
      </c>
      <c r="B2342" s="1" t="s">
        <v>4</v>
      </c>
      <c r="C2342" s="1"/>
      <c r="D2342" s="1" t="s">
        <v>5</v>
      </c>
      <c r="E2342" s="1"/>
      <c r="F2342" s="1"/>
      <c r="G2342" s="1"/>
      <c r="H2342" s="1"/>
      <c r="I2342" s="1"/>
      <c r="J2342" s="1"/>
      <c r="K2342" s="1"/>
      <c r="L2342" s="1"/>
      <c r="M2342" s="1"/>
      <c r="N2342" s="1">
        <v>138.69999999999999</v>
      </c>
      <c r="O2342" s="1">
        <v>133.5</v>
      </c>
      <c r="P2342" s="1">
        <v>125.2</v>
      </c>
      <c r="Q2342" s="1">
        <v>118.6</v>
      </c>
      <c r="R2342" s="1">
        <v>116.9</v>
      </c>
      <c r="S2342" s="1">
        <v>105.4</v>
      </c>
      <c r="T2342" s="1">
        <v>86.7</v>
      </c>
      <c r="U2342" s="1">
        <v>71.3</v>
      </c>
      <c r="V2342" s="1">
        <v>67.900000000000006</v>
      </c>
      <c r="W2342" s="1">
        <v>59</v>
      </c>
      <c r="X2342" s="1">
        <v>56.7</v>
      </c>
      <c r="Y2342" s="1">
        <v>58.2</v>
      </c>
    </row>
    <row r="2343" spans="1:25" x14ac:dyDescent="0.25">
      <c r="A2343" s="1" t="s">
        <v>281</v>
      </c>
      <c r="B2343" s="1" t="s">
        <v>6</v>
      </c>
      <c r="C2343" s="1"/>
      <c r="D2343" s="1" t="s">
        <v>7</v>
      </c>
      <c r="E2343" s="1"/>
      <c r="F2343" s="1"/>
      <c r="G2343" s="1"/>
      <c r="H2343" s="1"/>
      <c r="I2343" s="1"/>
      <c r="J2343" s="1"/>
      <c r="K2343" s="1"/>
      <c r="L2343" s="1"/>
      <c r="M2343" s="1"/>
      <c r="N2343" s="1">
        <v>228.0180547466511</v>
      </c>
      <c r="O2343" s="1">
        <v>226.86654667009515</v>
      </c>
      <c r="P2343" s="1">
        <v>220.65955461667104</v>
      </c>
      <c r="Q2343" s="1">
        <v>213.65217391304347</v>
      </c>
      <c r="R2343" s="1">
        <v>194.45129172166699</v>
      </c>
      <c r="S2343" s="1">
        <v>191.78652820656748</v>
      </c>
      <c r="T2343" s="1">
        <v>201.04534098269636</v>
      </c>
      <c r="U2343" s="1">
        <v>212.15276271030618</v>
      </c>
      <c r="V2343" s="1">
        <v>210.7949370479507</v>
      </c>
      <c r="W2343" s="1">
        <v>214.20378794284267</v>
      </c>
      <c r="X2343" s="1">
        <v>215.66733676830813</v>
      </c>
      <c r="Y2343" s="1">
        <v>211.14545911528154</v>
      </c>
    </row>
    <row r="2344" spans="1:25" x14ac:dyDescent="0.25">
      <c r="A2344" s="1" t="s">
        <v>281</v>
      </c>
      <c r="B2344" s="1" t="s">
        <v>8</v>
      </c>
      <c r="C2344" s="1"/>
      <c r="D2344" s="1" t="s">
        <v>9</v>
      </c>
      <c r="E2344" s="1"/>
      <c r="F2344" s="1"/>
      <c r="G2344" s="1"/>
      <c r="H2344" s="1"/>
      <c r="I2344" s="1"/>
      <c r="J2344" s="1"/>
      <c r="K2344" s="1"/>
      <c r="L2344" s="1"/>
      <c r="M2344" s="1"/>
      <c r="N2344" s="1">
        <v>190.39058989932613</v>
      </c>
      <c r="O2344" s="1">
        <v>193.93018770892257</v>
      </c>
      <c r="P2344" s="1">
        <v>183.93438077634011</v>
      </c>
      <c r="Q2344" s="1">
        <v>191.52608695652171</v>
      </c>
      <c r="R2344" s="1">
        <v>173.81846124834999</v>
      </c>
      <c r="S2344" s="1">
        <v>195.35660959865285</v>
      </c>
      <c r="T2344" s="1">
        <v>214.92871287128716</v>
      </c>
      <c r="U2344" s="1">
        <v>205.56407097545278</v>
      </c>
      <c r="V2344" s="1">
        <v>221.48079292794</v>
      </c>
      <c r="W2344" s="1">
        <v>243.70715312420731</v>
      </c>
      <c r="X2344" s="1">
        <v>243.81615845932936</v>
      </c>
      <c r="Y2344" s="1">
        <v>251.95422252010718</v>
      </c>
    </row>
    <row r="2345" spans="1:25" x14ac:dyDescent="0.25">
      <c r="A2345" s="1" t="s">
        <v>281</v>
      </c>
      <c r="B2345" s="1" t="s">
        <v>10</v>
      </c>
      <c r="C2345" s="1"/>
      <c r="D2345" s="1" t="s">
        <v>11</v>
      </c>
      <c r="E2345" s="1"/>
      <c r="F2345" s="1"/>
      <c r="G2345" s="1"/>
      <c r="H2345" s="1"/>
      <c r="I2345" s="1"/>
      <c r="J2345" s="1"/>
      <c r="K2345" s="1"/>
      <c r="L2345" s="1"/>
      <c r="M2345" s="1"/>
      <c r="N2345" s="1">
        <v>97.091355354022767</v>
      </c>
      <c r="O2345" s="1">
        <v>89.203265620982265</v>
      </c>
      <c r="P2345" s="1">
        <v>87.906064606988821</v>
      </c>
      <c r="Q2345" s="1">
        <v>89.021739130434781</v>
      </c>
      <c r="R2345" s="1">
        <v>81.630247029983039</v>
      </c>
      <c r="S2345" s="1">
        <v>86.056862194779654</v>
      </c>
      <c r="T2345" s="1">
        <v>83.325946146016463</v>
      </c>
      <c r="U2345" s="1">
        <v>79.083166314241055</v>
      </c>
      <c r="V2345" s="1">
        <v>84.324270024109282</v>
      </c>
      <c r="W2345" s="1">
        <v>99.189058932950033</v>
      </c>
      <c r="X2345" s="1">
        <v>101.01650477236252</v>
      </c>
      <c r="Y2345" s="1">
        <v>96.50031836461126</v>
      </c>
    </row>
    <row r="2346" spans="1:25" x14ac:dyDescent="0.25">
      <c r="A2346" s="1" t="s">
        <v>281</v>
      </c>
      <c r="B2346" s="1" t="s">
        <v>12</v>
      </c>
      <c r="C2346" s="1"/>
      <c r="D2346" s="1" t="s">
        <v>13</v>
      </c>
      <c r="E2346" s="1"/>
      <c r="F2346" s="1"/>
      <c r="G2346" s="1"/>
      <c r="H2346" s="1"/>
      <c r="I2346" s="1"/>
      <c r="J2346" s="1"/>
      <c r="K2346" s="1"/>
      <c r="L2346" s="1"/>
      <c r="M2346" s="1"/>
      <c r="N2346" s="1">
        <v>93.586331158744954</v>
      </c>
      <c r="O2346" s="1">
        <v>88.544119427072829</v>
      </c>
      <c r="P2346" s="1">
        <v>85.02844064085977</v>
      </c>
      <c r="Q2346" s="1">
        <v>87.692519607843138</v>
      </c>
      <c r="R2346" s="1">
        <v>84.270185785903877</v>
      </c>
      <c r="S2346" s="1">
        <v>81.684389612973831</v>
      </c>
      <c r="T2346" s="1">
        <v>89.495259572018057</v>
      </c>
      <c r="U2346" s="1">
        <v>85.494013365509559</v>
      </c>
      <c r="V2346" s="1">
        <v>82.82291647353297</v>
      </c>
      <c r="W2346" s="1">
        <v>83.805585683297167</v>
      </c>
      <c r="X2346" s="1">
        <v>94.889723455104146</v>
      </c>
      <c r="Y2346" s="1">
        <v>91.538939264328491</v>
      </c>
    </row>
    <row r="2347" spans="1:25" x14ac:dyDescent="0.25">
      <c r="A2347" s="1" t="s">
        <v>281</v>
      </c>
      <c r="B2347" s="1" t="s">
        <v>14</v>
      </c>
      <c r="C2347" s="1"/>
      <c r="D2347" s="1" t="s">
        <v>15</v>
      </c>
      <c r="E2347" s="1"/>
      <c r="F2347" s="1"/>
      <c r="G2347" s="1"/>
      <c r="H2347" s="1"/>
      <c r="I2347" s="1"/>
      <c r="J2347" s="1"/>
      <c r="K2347" s="1"/>
      <c r="L2347" s="1"/>
      <c r="M2347" s="1"/>
      <c r="N2347" s="1">
        <v>84.329916123019558</v>
      </c>
      <c r="O2347" s="1">
        <v>85.841940689933438</v>
      </c>
      <c r="P2347" s="1">
        <v>94.693302816200614</v>
      </c>
      <c r="Q2347" s="1">
        <v>103.44185294117648</v>
      </c>
      <c r="R2347" s="1">
        <v>107.22361152069203</v>
      </c>
      <c r="S2347" s="1">
        <v>102.21122276390409</v>
      </c>
      <c r="T2347" s="1">
        <v>106.58408981863546</v>
      </c>
      <c r="U2347" s="1">
        <v>111.54933172452199</v>
      </c>
      <c r="V2347" s="1">
        <v>120.93073143598777</v>
      </c>
      <c r="W2347" s="1">
        <v>122.88620751988428</v>
      </c>
      <c r="X2347" s="1">
        <v>130.42861044725166</v>
      </c>
      <c r="Y2347" s="1">
        <v>139.79225834046196</v>
      </c>
    </row>
    <row r="2348" spans="1:25" x14ac:dyDescent="0.25">
      <c r="A2348" s="1" t="s">
        <v>281</v>
      </c>
      <c r="B2348" s="1" t="s">
        <v>16</v>
      </c>
      <c r="C2348" s="1"/>
      <c r="D2348" s="1" t="s">
        <v>17</v>
      </c>
      <c r="E2348" s="1"/>
      <c r="F2348" s="1"/>
      <c r="G2348" s="1"/>
      <c r="H2348" s="1"/>
      <c r="I2348" s="1"/>
      <c r="J2348" s="1"/>
      <c r="K2348" s="1"/>
      <c r="L2348" s="1"/>
      <c r="M2348" s="1"/>
      <c r="N2348" s="1">
        <v>96.283752718235476</v>
      </c>
      <c r="O2348" s="1">
        <v>96.213939882993756</v>
      </c>
      <c r="P2348" s="1">
        <v>100.97825654293959</v>
      </c>
      <c r="Q2348" s="1">
        <v>104.16562745098041</v>
      </c>
      <c r="R2348" s="1">
        <v>107.10620269340411</v>
      </c>
      <c r="S2348" s="1">
        <v>99.504387623122085</v>
      </c>
      <c r="T2348" s="1">
        <v>101.22065060934652</v>
      </c>
      <c r="U2348" s="1">
        <v>105.45665490996844</v>
      </c>
      <c r="V2348" s="1">
        <v>108.84635209047929</v>
      </c>
      <c r="W2348" s="1">
        <v>110.30820679681851</v>
      </c>
      <c r="X2348" s="1">
        <v>124.28166609764426</v>
      </c>
      <c r="Y2348" s="1">
        <v>122.76880239520959</v>
      </c>
    </row>
    <row r="2349" spans="1:25" x14ac:dyDescent="0.25">
      <c r="A2349" s="1" t="s">
        <v>281</v>
      </c>
      <c r="B2349" s="1" t="s">
        <v>18</v>
      </c>
      <c r="C2349" s="1"/>
      <c r="D2349" s="1" t="s">
        <v>19</v>
      </c>
      <c r="E2349" s="1"/>
      <c r="F2349" s="1"/>
      <c r="G2349" s="1"/>
      <c r="H2349" s="1"/>
      <c r="I2349" s="1"/>
      <c r="J2349" s="1"/>
      <c r="K2349" s="1"/>
      <c r="L2349" s="1"/>
      <c r="M2349" s="1"/>
      <c r="N2349" s="1">
        <v>107.86704180064308</v>
      </c>
      <c r="O2349" s="1">
        <v>107.58666666666667</v>
      </c>
      <c r="P2349" s="1">
        <v>110.51924290220821</v>
      </c>
      <c r="Q2349" s="1">
        <v>112.11019677996423</v>
      </c>
      <c r="R2349" s="1">
        <v>120.32040557667935</v>
      </c>
      <c r="S2349" s="1">
        <v>121.51121171770971</v>
      </c>
      <c r="T2349" s="1">
        <v>124.04159877800407</v>
      </c>
      <c r="U2349" s="1">
        <v>121.82170561605285</v>
      </c>
      <c r="V2349" s="1">
        <v>113.3434967240961</v>
      </c>
      <c r="W2349" s="1">
        <v>121.64444444444445</v>
      </c>
      <c r="X2349" s="1">
        <v>121.85319796954315</v>
      </c>
      <c r="Y2349" s="1">
        <v>128.43917977528091</v>
      </c>
    </row>
    <row r="2350" spans="1:25" x14ac:dyDescent="0.25">
      <c r="A2350" s="1" t="s">
        <v>281</v>
      </c>
      <c r="B2350" s="1" t="s">
        <v>20</v>
      </c>
      <c r="C2350" s="1"/>
      <c r="D2350" s="1" t="s">
        <v>21</v>
      </c>
      <c r="E2350" s="1">
        <v>880.19999999999993</v>
      </c>
      <c r="F2350" s="1">
        <v>903.6</v>
      </c>
      <c r="G2350" s="1">
        <v>942.69999999999993</v>
      </c>
      <c r="H2350" s="1">
        <v>958.59999999999991</v>
      </c>
      <c r="I2350" s="1">
        <v>943.5</v>
      </c>
      <c r="J2350" s="1">
        <v>946.1</v>
      </c>
      <c r="K2350" s="1">
        <v>974.4</v>
      </c>
      <c r="L2350" s="1">
        <v>984.1</v>
      </c>
      <c r="M2350" s="1">
        <v>990.30000000000007</v>
      </c>
      <c r="N2350" s="1">
        <v>1036.267041800643</v>
      </c>
      <c r="O2350" s="1">
        <v>1021.6866666666667</v>
      </c>
      <c r="P2350" s="1">
        <v>1008.9192429022082</v>
      </c>
      <c r="Q2350" s="1">
        <v>1020.2101967799642</v>
      </c>
      <c r="R2350" s="1">
        <v>985.72040557667947</v>
      </c>
      <c r="S2350" s="1">
        <v>983.51121171770967</v>
      </c>
      <c r="T2350" s="1">
        <v>1007.3415987780041</v>
      </c>
      <c r="U2350" s="1">
        <v>992.42170561605269</v>
      </c>
      <c r="V2350" s="1">
        <v>1010.4434967240961</v>
      </c>
      <c r="W2350" s="1">
        <v>1054.7444444444443</v>
      </c>
      <c r="X2350" s="1">
        <v>1088.653197969543</v>
      </c>
      <c r="Y2350" s="1">
        <v>1100.3391797752811</v>
      </c>
    </row>
    <row r="2351" spans="1:25" x14ac:dyDescent="0.25">
      <c r="A2351" s="1" t="s">
        <v>282</v>
      </c>
      <c r="B2351" s="1" t="s">
        <v>4</v>
      </c>
      <c r="C2351" s="1"/>
      <c r="D2351" s="1" t="s">
        <v>5</v>
      </c>
      <c r="E2351" s="1"/>
      <c r="F2351" s="1"/>
      <c r="G2351" s="1"/>
      <c r="H2351" s="1"/>
      <c r="I2351" s="1"/>
      <c r="J2351" s="1"/>
      <c r="K2351" s="1"/>
      <c r="L2351" s="1"/>
      <c r="M2351" s="1"/>
      <c r="N2351" s="1">
        <v>9.1999999999999993</v>
      </c>
      <c r="O2351" s="1">
        <v>7.9</v>
      </c>
      <c r="P2351" s="1">
        <v>8.6</v>
      </c>
      <c r="Q2351" s="1">
        <v>9.3000000000000007</v>
      </c>
      <c r="R2351" s="1">
        <v>8.1999999999999993</v>
      </c>
      <c r="S2351" s="1">
        <v>8.6</v>
      </c>
      <c r="T2351" s="1">
        <v>9</v>
      </c>
      <c r="U2351" s="1">
        <v>8.1999999999999993</v>
      </c>
      <c r="V2351" s="1">
        <v>7.5</v>
      </c>
      <c r="W2351" s="1">
        <v>7.7</v>
      </c>
      <c r="X2351" s="1">
        <v>8.3000000000000007</v>
      </c>
      <c r="Y2351" s="1">
        <v>7.2</v>
      </c>
    </row>
    <row r="2352" spans="1:25" x14ac:dyDescent="0.25">
      <c r="A2352" s="1" t="s">
        <v>282</v>
      </c>
      <c r="B2352" s="1" t="s">
        <v>6</v>
      </c>
      <c r="C2352" s="1"/>
      <c r="D2352" s="1" t="s">
        <v>7</v>
      </c>
      <c r="E2352" s="1"/>
      <c r="F2352" s="1"/>
      <c r="G2352" s="1"/>
      <c r="H2352" s="1"/>
      <c r="I2352" s="1"/>
      <c r="J2352" s="1"/>
      <c r="K2352" s="1"/>
      <c r="L2352" s="1"/>
      <c r="M2352" s="1"/>
      <c r="N2352" s="1">
        <v>44.219860221316246</v>
      </c>
      <c r="O2352" s="1">
        <v>44.883449044313018</v>
      </c>
      <c r="P2352" s="1">
        <v>42.441545638588153</v>
      </c>
      <c r="Q2352" s="1">
        <v>43.886287625418063</v>
      </c>
      <c r="R2352" s="1">
        <v>40.908825193286816</v>
      </c>
      <c r="S2352" s="1">
        <v>40.123912433342689</v>
      </c>
      <c r="T2352" s="1">
        <v>45.278338114185246</v>
      </c>
      <c r="U2352" s="1">
        <v>45.910894548129086</v>
      </c>
      <c r="V2352" s="1">
        <v>47.78018573086883</v>
      </c>
      <c r="W2352" s="1">
        <v>45.388906738817958</v>
      </c>
      <c r="X2352" s="1">
        <v>46.626193090632647</v>
      </c>
      <c r="Y2352" s="1">
        <v>46.601893431635396</v>
      </c>
    </row>
    <row r="2353" spans="1:25" x14ac:dyDescent="0.25">
      <c r="A2353" s="1" t="s">
        <v>282</v>
      </c>
      <c r="B2353" s="1" t="s">
        <v>8</v>
      </c>
      <c r="C2353" s="1"/>
      <c r="D2353" s="1" t="s">
        <v>9</v>
      </c>
      <c r="E2353" s="1"/>
      <c r="F2353" s="1"/>
      <c r="G2353" s="1"/>
      <c r="H2353" s="1"/>
      <c r="I2353" s="1"/>
      <c r="J2353" s="1"/>
      <c r="K2353" s="1"/>
      <c r="L2353" s="1"/>
      <c r="M2353" s="1"/>
      <c r="N2353" s="1">
        <v>24.551077460687253</v>
      </c>
      <c r="O2353" s="1">
        <v>27.468509471157965</v>
      </c>
      <c r="P2353" s="1">
        <v>26.550646950092421</v>
      </c>
      <c r="Q2353" s="1">
        <v>25.327759197324418</v>
      </c>
      <c r="R2353" s="1">
        <v>23.417735244201396</v>
      </c>
      <c r="S2353" s="1">
        <v>24.672017962391248</v>
      </c>
      <c r="T2353" s="1">
        <v>29.855445544554456</v>
      </c>
      <c r="U2353" s="1">
        <v>27.775121816677391</v>
      </c>
      <c r="V2353" s="1">
        <v>29.006313063666404</v>
      </c>
      <c r="W2353" s="1">
        <v>36.693337279107126</v>
      </c>
      <c r="X2353" s="1">
        <v>35.734546836726082</v>
      </c>
      <c r="Y2353" s="1">
        <v>36.899530831099192</v>
      </c>
    </row>
    <row r="2354" spans="1:25" x14ac:dyDescent="0.25">
      <c r="A2354" s="1" t="s">
        <v>282</v>
      </c>
      <c r="B2354" s="1" t="s">
        <v>10</v>
      </c>
      <c r="C2354" s="1"/>
      <c r="D2354" s="1" t="s">
        <v>11</v>
      </c>
      <c r="E2354" s="1"/>
      <c r="F2354" s="1"/>
      <c r="G2354" s="1"/>
      <c r="H2354" s="1"/>
      <c r="I2354" s="1"/>
      <c r="J2354" s="1"/>
      <c r="K2354" s="1"/>
      <c r="L2354" s="1"/>
      <c r="M2354" s="1"/>
      <c r="N2354" s="1">
        <v>18.829062317996502</v>
      </c>
      <c r="O2354" s="1">
        <v>17.648041484529013</v>
      </c>
      <c r="P2354" s="1">
        <v>16.907807411319425</v>
      </c>
      <c r="Q2354" s="1">
        <v>18.285953177257525</v>
      </c>
      <c r="R2354" s="1">
        <v>17.173439562511788</v>
      </c>
      <c r="S2354" s="1">
        <v>18.004069604266064</v>
      </c>
      <c r="T2354" s="1">
        <v>18.766216341260293</v>
      </c>
      <c r="U2354" s="1">
        <v>17.113983635193527</v>
      </c>
      <c r="V2354" s="1">
        <v>19.113501205464772</v>
      </c>
      <c r="W2354" s="1">
        <v>21.017755982074913</v>
      </c>
      <c r="X2354" s="1">
        <v>21.83926007264127</v>
      </c>
      <c r="Y2354" s="1">
        <v>21.298575737265416</v>
      </c>
    </row>
    <row r="2355" spans="1:25" x14ac:dyDescent="0.25">
      <c r="A2355" s="1" t="s">
        <v>282</v>
      </c>
      <c r="B2355" s="1" t="s">
        <v>12</v>
      </c>
      <c r="C2355" s="1"/>
      <c r="D2355" s="1" t="s">
        <v>13</v>
      </c>
      <c r="E2355" s="1"/>
      <c r="F2355" s="1"/>
      <c r="G2355" s="1"/>
      <c r="H2355" s="1"/>
      <c r="I2355" s="1"/>
      <c r="J2355" s="1"/>
      <c r="K2355" s="1"/>
      <c r="L2355" s="1"/>
      <c r="M2355" s="1"/>
      <c r="N2355" s="1">
        <v>13.413358185771978</v>
      </c>
      <c r="O2355" s="1">
        <v>13.873875327819245</v>
      </c>
      <c r="P2355" s="1">
        <v>13.570623942680861</v>
      </c>
      <c r="Q2355" s="1">
        <v>12.739617647058822</v>
      </c>
      <c r="R2355" s="1">
        <v>12.728015334709527</v>
      </c>
      <c r="S2355" s="1">
        <v>13.20093523032534</v>
      </c>
      <c r="T2355" s="1">
        <v>12.883945878514538</v>
      </c>
      <c r="U2355" s="1">
        <v>12.520280304436605</v>
      </c>
      <c r="V2355" s="1">
        <v>12.479076666357653</v>
      </c>
      <c r="W2355" s="1">
        <v>13.297857917570497</v>
      </c>
      <c r="X2355" s="1">
        <v>12.784055991806079</v>
      </c>
      <c r="Y2355" s="1">
        <v>11.994935842600512</v>
      </c>
    </row>
    <row r="2356" spans="1:25" x14ac:dyDescent="0.25">
      <c r="A2356" s="1" t="s">
        <v>282</v>
      </c>
      <c r="B2356" s="1" t="s">
        <v>14</v>
      </c>
      <c r="C2356" s="1"/>
      <c r="D2356" s="1" t="s">
        <v>15</v>
      </c>
      <c r="E2356" s="1"/>
      <c r="F2356" s="1"/>
      <c r="G2356" s="1"/>
      <c r="H2356" s="1"/>
      <c r="I2356" s="1"/>
      <c r="J2356" s="1"/>
      <c r="K2356" s="1"/>
      <c r="L2356" s="1"/>
      <c r="M2356" s="1"/>
      <c r="N2356" s="1">
        <v>12.086672879776327</v>
      </c>
      <c r="O2356" s="1">
        <v>13.450474077062738</v>
      </c>
      <c r="P2356" s="1">
        <v>15.113145586625533</v>
      </c>
      <c r="Q2356" s="1">
        <v>15.027617647058822</v>
      </c>
      <c r="R2356" s="1">
        <v>16.194858940332253</v>
      </c>
      <c r="S2356" s="1">
        <v>16.518256889861707</v>
      </c>
      <c r="T2356" s="1">
        <v>15.344093657038673</v>
      </c>
      <c r="U2356" s="1">
        <v>16.335984778169667</v>
      </c>
      <c r="V2356" s="1">
        <v>18.22084917029758</v>
      </c>
      <c r="W2356" s="1">
        <v>19.498978669558927</v>
      </c>
      <c r="X2356" s="1">
        <v>17.572046773642885</v>
      </c>
      <c r="Y2356" s="1">
        <v>18.317878528656973</v>
      </c>
    </row>
    <row r="2357" spans="1:25" x14ac:dyDescent="0.25">
      <c r="A2357" s="1" t="s">
        <v>282</v>
      </c>
      <c r="B2357" s="1" t="s">
        <v>16</v>
      </c>
      <c r="C2357" s="1"/>
      <c r="D2357" s="1" t="s">
        <v>17</v>
      </c>
      <c r="E2357" s="1"/>
      <c r="F2357" s="1"/>
      <c r="G2357" s="1"/>
      <c r="H2357" s="1"/>
      <c r="I2357" s="1"/>
      <c r="J2357" s="1"/>
      <c r="K2357" s="1"/>
      <c r="L2357" s="1"/>
      <c r="M2357" s="1"/>
      <c r="N2357" s="1">
        <v>13.799968934451693</v>
      </c>
      <c r="O2357" s="1">
        <v>15.075650595118015</v>
      </c>
      <c r="P2357" s="1">
        <v>16.116230470693601</v>
      </c>
      <c r="Q2357" s="1">
        <v>15.132764705882353</v>
      </c>
      <c r="R2357" s="1">
        <v>16.177125724958223</v>
      </c>
      <c r="S2357" s="1">
        <v>16.080807879812955</v>
      </c>
      <c r="T2357" s="1">
        <v>14.571960464446789</v>
      </c>
      <c r="U2357" s="1">
        <v>15.443734917393723</v>
      </c>
      <c r="V2357" s="1">
        <v>16.400074163344769</v>
      </c>
      <c r="W2357" s="1">
        <v>17.50316341287057</v>
      </c>
      <c r="X2357" s="1">
        <v>16.743897234551042</v>
      </c>
      <c r="Y2357" s="1">
        <v>16.087185628742514</v>
      </c>
    </row>
    <row r="2358" spans="1:25" x14ac:dyDescent="0.25">
      <c r="A2358" s="1" t="s">
        <v>282</v>
      </c>
      <c r="B2358" s="1" t="s">
        <v>18</v>
      </c>
      <c r="C2358" s="1"/>
      <c r="D2358" s="1" t="s">
        <v>19</v>
      </c>
      <c r="E2358" s="1"/>
      <c r="F2358" s="1"/>
      <c r="G2358" s="1"/>
      <c r="H2358" s="1"/>
      <c r="I2358" s="1"/>
      <c r="J2358" s="1"/>
      <c r="K2358" s="1"/>
      <c r="L2358" s="1"/>
      <c r="M2358" s="1"/>
      <c r="N2358" s="1">
        <v>15.150160771704179</v>
      </c>
      <c r="O2358" s="1">
        <v>13.899365079365079</v>
      </c>
      <c r="P2358" s="1">
        <v>12.086236709896015</v>
      </c>
      <c r="Q2358" s="1">
        <v>13.092486583184257</v>
      </c>
      <c r="R2358" s="1">
        <v>13.326108998732572</v>
      </c>
      <c r="S2358" s="1">
        <v>12.355912117177098</v>
      </c>
      <c r="T2358" s="1">
        <v>11.561354378818738</v>
      </c>
      <c r="U2358" s="1">
        <v>12.565765324850116</v>
      </c>
      <c r="V2358" s="1">
        <v>12.714959961174472</v>
      </c>
      <c r="W2358" s="1">
        <v>13.859259259259259</v>
      </c>
      <c r="X2358" s="1">
        <v>13.106192893401015</v>
      </c>
      <c r="Y2358" s="1">
        <v>13.111078651685395</v>
      </c>
    </row>
    <row r="2359" spans="1:25" x14ac:dyDescent="0.25">
      <c r="A2359" s="1" t="s">
        <v>282</v>
      </c>
      <c r="B2359" s="1" t="s">
        <v>20</v>
      </c>
      <c r="C2359" s="1"/>
      <c r="D2359" s="1" t="s">
        <v>21</v>
      </c>
      <c r="E2359" s="1">
        <v>137.4</v>
      </c>
      <c r="F2359" s="1">
        <v>139.69999999999999</v>
      </c>
      <c r="G2359" s="1">
        <v>141.19999999999999</v>
      </c>
      <c r="H2359" s="1">
        <v>145.69999999999999</v>
      </c>
      <c r="I2359" s="1">
        <v>144.6</v>
      </c>
      <c r="J2359" s="1">
        <v>152.4</v>
      </c>
      <c r="K2359" s="1">
        <v>148.9</v>
      </c>
      <c r="L2359" s="1">
        <v>155</v>
      </c>
      <c r="M2359" s="1">
        <v>153.69999999999999</v>
      </c>
      <c r="N2359" s="1">
        <v>151.25016077170417</v>
      </c>
      <c r="O2359" s="1">
        <v>154.19936507936509</v>
      </c>
      <c r="P2359" s="1">
        <v>151.38623670989602</v>
      </c>
      <c r="Q2359" s="1">
        <v>152.79248658318426</v>
      </c>
      <c r="R2359" s="1">
        <v>148.12610899873258</v>
      </c>
      <c r="S2359" s="1">
        <v>149.55591211717712</v>
      </c>
      <c r="T2359" s="1">
        <v>157.26135437881874</v>
      </c>
      <c r="U2359" s="1">
        <v>155.86576532485012</v>
      </c>
      <c r="V2359" s="1">
        <v>163.21495996117449</v>
      </c>
      <c r="W2359" s="1">
        <v>174.95925925925926</v>
      </c>
      <c r="X2359" s="1">
        <v>172.70619289340104</v>
      </c>
      <c r="Y2359" s="1">
        <v>171.51107865168538</v>
      </c>
    </row>
    <row r="2360" spans="1:25" x14ac:dyDescent="0.25">
      <c r="A2360" s="1" t="s">
        <v>283</v>
      </c>
      <c r="B2360" s="1" t="s">
        <v>4</v>
      </c>
      <c r="C2360" s="1"/>
      <c r="D2360" s="1" t="s">
        <v>5</v>
      </c>
      <c r="E2360" s="1"/>
      <c r="F2360" s="1"/>
      <c r="G2360" s="1"/>
      <c r="H2360" s="1"/>
      <c r="I2360" s="1"/>
      <c r="J2360" s="1"/>
      <c r="K2360" s="1"/>
      <c r="L2360" s="1"/>
      <c r="M2360" s="1"/>
      <c r="N2360" s="1">
        <v>134.80000000000001</v>
      </c>
      <c r="O2360" s="1">
        <v>132.1</v>
      </c>
      <c r="P2360" s="1">
        <v>127.1</v>
      </c>
      <c r="Q2360" s="1">
        <v>96.1</v>
      </c>
      <c r="R2360" s="1">
        <v>98.1</v>
      </c>
      <c r="S2360" s="1">
        <v>93.5</v>
      </c>
      <c r="T2360" s="1">
        <v>74.3</v>
      </c>
      <c r="U2360" s="1">
        <v>70</v>
      </c>
      <c r="V2360" s="1">
        <v>65.5</v>
      </c>
      <c r="W2360" s="1">
        <v>57.5</v>
      </c>
      <c r="X2360" s="1">
        <v>54.1</v>
      </c>
      <c r="Y2360" s="1">
        <v>45.9</v>
      </c>
    </row>
    <row r="2361" spans="1:25" x14ac:dyDescent="0.25">
      <c r="A2361" s="1" t="s">
        <v>283</v>
      </c>
      <c r="B2361" s="1" t="s">
        <v>6</v>
      </c>
      <c r="C2361" s="1"/>
      <c r="D2361" s="1" t="s">
        <v>7</v>
      </c>
      <c r="E2361" s="1"/>
      <c r="F2361" s="1"/>
      <c r="G2361" s="1"/>
      <c r="H2361" s="1"/>
      <c r="I2361" s="1"/>
      <c r="J2361" s="1"/>
      <c r="K2361" s="1"/>
      <c r="L2361" s="1"/>
      <c r="M2361" s="1"/>
      <c r="N2361" s="1">
        <v>156.42399534071052</v>
      </c>
      <c r="O2361" s="1">
        <v>147.32548212908202</v>
      </c>
      <c r="P2361" s="1">
        <v>146.23483848252795</v>
      </c>
      <c r="Q2361" s="1">
        <v>135.75250836120404</v>
      </c>
      <c r="R2361" s="1">
        <v>136.88033188761077</v>
      </c>
      <c r="S2361" s="1">
        <v>138.3264664608476</v>
      </c>
      <c r="T2361" s="1">
        <v>138.15545479781622</v>
      </c>
      <c r="U2361" s="1">
        <v>141.06492599062241</v>
      </c>
      <c r="V2361" s="1">
        <v>134.60975979998213</v>
      </c>
      <c r="W2361" s="1">
        <v>131.84396719370932</v>
      </c>
      <c r="X2361" s="1">
        <v>134.67905228482135</v>
      </c>
      <c r="Y2361" s="1">
        <v>137.88976206434319</v>
      </c>
    </row>
    <row r="2362" spans="1:25" x14ac:dyDescent="0.25">
      <c r="A2362" s="1" t="s">
        <v>283</v>
      </c>
      <c r="B2362" s="1" t="s">
        <v>8</v>
      </c>
      <c r="C2362" s="1"/>
      <c r="D2362" s="1" t="s">
        <v>9</v>
      </c>
      <c r="E2362" s="1"/>
      <c r="F2362" s="1"/>
      <c r="G2362" s="1"/>
      <c r="H2362" s="1"/>
      <c r="I2362" s="1"/>
      <c r="J2362" s="1"/>
      <c r="K2362" s="1"/>
      <c r="L2362" s="1"/>
      <c r="M2362" s="1"/>
      <c r="N2362" s="1">
        <v>97.269797820118185</v>
      </c>
      <c r="O2362" s="1">
        <v>90.546567240935985</v>
      </c>
      <c r="P2362" s="1">
        <v>99.408317929759704</v>
      </c>
      <c r="Q2362" s="1">
        <v>95.683946488294282</v>
      </c>
      <c r="R2362" s="1">
        <v>99.757590043371692</v>
      </c>
      <c r="S2362" s="1">
        <v>106.80482739264664</v>
      </c>
      <c r="T2362" s="1">
        <v>104.18415841584159</v>
      </c>
      <c r="U2362" s="1">
        <v>109.0509791302749</v>
      </c>
      <c r="V2362" s="1">
        <v>128.64231627823915</v>
      </c>
      <c r="W2362" s="1">
        <v>131.70445590597785</v>
      </c>
      <c r="X2362" s="1">
        <v>127.23857589323424</v>
      </c>
      <c r="Y2362" s="1">
        <v>136.59014745308309</v>
      </c>
    </row>
    <row r="2363" spans="1:25" x14ac:dyDescent="0.25">
      <c r="A2363" s="1" t="s">
        <v>283</v>
      </c>
      <c r="B2363" s="1" t="s">
        <v>10</v>
      </c>
      <c r="C2363" s="1"/>
      <c r="D2363" s="1" t="s">
        <v>11</v>
      </c>
      <c r="E2363" s="1"/>
      <c r="F2363" s="1"/>
      <c r="G2363" s="1"/>
      <c r="H2363" s="1"/>
      <c r="I2363" s="1"/>
      <c r="J2363" s="1"/>
      <c r="K2363" s="1"/>
      <c r="L2363" s="1"/>
      <c r="M2363" s="1"/>
      <c r="N2363" s="1">
        <v>66.606206839171293</v>
      </c>
      <c r="O2363" s="1">
        <v>57.927950629982</v>
      </c>
      <c r="P2363" s="1">
        <v>58.256843587712353</v>
      </c>
      <c r="Q2363" s="1">
        <v>56.563545150501675</v>
      </c>
      <c r="R2363" s="1">
        <v>57.462078069017537</v>
      </c>
      <c r="S2363" s="1">
        <v>62.06870614650574</v>
      </c>
      <c r="T2363" s="1">
        <v>57.260386786342181</v>
      </c>
      <c r="U2363" s="1">
        <v>52.584094879102686</v>
      </c>
      <c r="V2363" s="1">
        <v>53.847923921778722</v>
      </c>
      <c r="W2363" s="1">
        <v>61.051576900312845</v>
      </c>
      <c r="X2363" s="1">
        <v>63.08237182194442</v>
      </c>
      <c r="Y2363" s="1">
        <v>63.020090482573728</v>
      </c>
    </row>
    <row r="2364" spans="1:25" x14ac:dyDescent="0.25">
      <c r="A2364" s="1" t="s">
        <v>283</v>
      </c>
      <c r="B2364" s="1" t="s">
        <v>12</v>
      </c>
      <c r="C2364" s="1"/>
      <c r="D2364" s="1" t="s">
        <v>13</v>
      </c>
      <c r="E2364" s="1"/>
      <c r="F2364" s="1"/>
      <c r="G2364" s="1"/>
      <c r="H2364" s="1"/>
      <c r="I2364" s="1"/>
      <c r="J2364" s="1"/>
      <c r="K2364" s="1"/>
      <c r="L2364" s="1"/>
      <c r="M2364" s="1"/>
      <c r="N2364" s="1">
        <v>72.493569431500475</v>
      </c>
      <c r="O2364" s="1">
        <v>73.001452491426264</v>
      </c>
      <c r="P2364" s="1">
        <v>68.792158423723748</v>
      </c>
      <c r="Q2364" s="1">
        <v>68.597941176470584</v>
      </c>
      <c r="R2364" s="1">
        <v>68.240224122677688</v>
      </c>
      <c r="S2364" s="1">
        <v>69.117560441747088</v>
      </c>
      <c r="T2364" s="1">
        <v>73.781662028596116</v>
      </c>
      <c r="U2364" s="1">
        <v>71.391033970670122</v>
      </c>
      <c r="V2364" s="1">
        <v>65.627755631778996</v>
      </c>
      <c r="W2364" s="1">
        <v>65.854799349240764</v>
      </c>
      <c r="X2364" s="1">
        <v>75.862922499146478</v>
      </c>
      <c r="Y2364" s="1">
        <v>74.011856287425147</v>
      </c>
    </row>
    <row r="2365" spans="1:25" x14ac:dyDescent="0.25">
      <c r="A2365" s="1" t="s">
        <v>283</v>
      </c>
      <c r="B2365" s="1" t="s">
        <v>14</v>
      </c>
      <c r="C2365" s="1"/>
      <c r="D2365" s="1" t="s">
        <v>15</v>
      </c>
      <c r="E2365" s="1"/>
      <c r="F2365" s="1"/>
      <c r="G2365" s="1"/>
      <c r="H2365" s="1"/>
      <c r="I2365" s="1"/>
      <c r="J2365" s="1"/>
      <c r="K2365" s="1"/>
      <c r="L2365" s="1"/>
      <c r="M2365" s="1"/>
      <c r="N2365" s="1">
        <v>65.323392357875107</v>
      </c>
      <c r="O2365" s="1">
        <v>70.773602985676817</v>
      </c>
      <c r="P2365" s="1">
        <v>76.611503632202201</v>
      </c>
      <c r="Q2365" s="1">
        <v>80.917941176470592</v>
      </c>
      <c r="R2365" s="1">
        <v>86.827425538189331</v>
      </c>
      <c r="S2365" s="1">
        <v>86.486419261765008</v>
      </c>
      <c r="T2365" s="1">
        <v>87.870031666826605</v>
      </c>
      <c r="U2365" s="1">
        <v>93.148301466493407</v>
      </c>
      <c r="V2365" s="1">
        <v>95.823871326596816</v>
      </c>
      <c r="W2365" s="1">
        <v>96.564524584237148</v>
      </c>
      <c r="X2365" s="1">
        <v>104.27573403892114</v>
      </c>
      <c r="Y2365" s="1">
        <v>113.02604790419163</v>
      </c>
    </row>
    <row r="2366" spans="1:25" x14ac:dyDescent="0.25">
      <c r="A2366" s="1" t="s">
        <v>283</v>
      </c>
      <c r="B2366" s="1" t="s">
        <v>16</v>
      </c>
      <c r="C2366" s="1"/>
      <c r="D2366" s="1" t="s">
        <v>17</v>
      </c>
      <c r="E2366" s="1"/>
      <c r="F2366" s="1"/>
      <c r="G2366" s="1"/>
      <c r="H2366" s="1"/>
      <c r="I2366" s="1"/>
      <c r="J2366" s="1"/>
      <c r="K2366" s="1"/>
      <c r="L2366" s="1"/>
      <c r="M2366" s="1"/>
      <c r="N2366" s="1">
        <v>74.583038210624423</v>
      </c>
      <c r="O2366" s="1">
        <v>79.324944522896914</v>
      </c>
      <c r="P2366" s="1">
        <v>81.696337944074031</v>
      </c>
      <c r="Q2366" s="1">
        <v>81.484117647058838</v>
      </c>
      <c r="R2366" s="1">
        <v>86.732350339133006</v>
      </c>
      <c r="S2366" s="1">
        <v>84.196020296487916</v>
      </c>
      <c r="T2366" s="1">
        <v>83.448306304577301</v>
      </c>
      <c r="U2366" s="1">
        <v>88.06066456283645</v>
      </c>
      <c r="V2366" s="1">
        <v>86.248373041624177</v>
      </c>
      <c r="W2366" s="1">
        <v>86.680676066522054</v>
      </c>
      <c r="X2366" s="1">
        <v>99.361343461932407</v>
      </c>
      <c r="Y2366" s="1">
        <v>99.262095808383236</v>
      </c>
    </row>
    <row r="2367" spans="1:25" x14ac:dyDescent="0.25">
      <c r="A2367" s="1" t="s">
        <v>283</v>
      </c>
      <c r="B2367" s="1" t="s">
        <v>18</v>
      </c>
      <c r="C2367" s="1"/>
      <c r="D2367" s="1" t="s">
        <v>19</v>
      </c>
      <c r="E2367" s="1"/>
      <c r="F2367" s="1"/>
      <c r="G2367" s="1"/>
      <c r="H2367" s="1"/>
      <c r="I2367" s="1"/>
      <c r="J2367" s="1"/>
      <c r="K2367" s="1"/>
      <c r="L2367" s="1"/>
      <c r="M2367" s="1"/>
      <c r="N2367" s="1">
        <v>60.122347266881029</v>
      </c>
      <c r="O2367" s="1">
        <v>62.42</v>
      </c>
      <c r="P2367" s="1">
        <v>63.752739806052112</v>
      </c>
      <c r="Q2367" s="1">
        <v>59.277352415026833</v>
      </c>
      <c r="R2367" s="1">
        <v>55.443092522179974</v>
      </c>
      <c r="S2367" s="1">
        <v>64.392210386151802</v>
      </c>
      <c r="T2367" s="1">
        <v>64.65804480651731</v>
      </c>
      <c r="U2367" s="1">
        <v>61.83034381500061</v>
      </c>
      <c r="V2367" s="1">
        <v>61.417738413006553</v>
      </c>
      <c r="W2367" s="1">
        <v>68.981481481481481</v>
      </c>
      <c r="X2367" s="1">
        <v>62.038274111675122</v>
      </c>
      <c r="Y2367" s="1">
        <v>64.739247191011231</v>
      </c>
    </row>
    <row r="2368" spans="1:25" x14ac:dyDescent="0.25">
      <c r="A2368" s="1" t="s">
        <v>283</v>
      </c>
      <c r="B2368" s="1" t="s">
        <v>20</v>
      </c>
      <c r="C2368" s="1"/>
      <c r="D2368" s="1" t="s">
        <v>21</v>
      </c>
      <c r="E2368" s="1">
        <v>702.6</v>
      </c>
      <c r="F2368" s="1">
        <v>694.4</v>
      </c>
      <c r="G2368" s="1">
        <v>697.6</v>
      </c>
      <c r="H2368" s="1">
        <v>709.7</v>
      </c>
      <c r="I2368" s="1">
        <v>715.2</v>
      </c>
      <c r="J2368" s="1">
        <v>725.7</v>
      </c>
      <c r="K2368" s="1">
        <v>719.2</v>
      </c>
      <c r="L2368" s="1">
        <v>716.8</v>
      </c>
      <c r="M2368" s="1">
        <v>703.09999999999991</v>
      </c>
      <c r="N2368" s="1">
        <v>727.62234726688109</v>
      </c>
      <c r="O2368" s="1">
        <v>713.42</v>
      </c>
      <c r="P2368" s="1">
        <v>721.85273980605211</v>
      </c>
      <c r="Q2368" s="1">
        <v>674.37735241502685</v>
      </c>
      <c r="R2368" s="1">
        <v>689.44309252218</v>
      </c>
      <c r="S2368" s="1">
        <v>704.89221038615176</v>
      </c>
      <c r="T2368" s="1">
        <v>683.6580448065173</v>
      </c>
      <c r="U2368" s="1">
        <v>687.13034381500051</v>
      </c>
      <c r="V2368" s="1">
        <v>691.7177384130066</v>
      </c>
      <c r="W2368" s="1">
        <v>700.18148148148157</v>
      </c>
      <c r="X2368" s="1">
        <v>720.63827411167517</v>
      </c>
      <c r="Y2368" s="1">
        <v>734.4392471910113</v>
      </c>
    </row>
    <row r="2369" spans="1:25" x14ac:dyDescent="0.25">
      <c r="A2369" s="1" t="s">
        <v>284</v>
      </c>
      <c r="B2369" s="1" t="s">
        <v>4</v>
      </c>
      <c r="C2369" s="1"/>
      <c r="D2369" s="1" t="s">
        <v>5</v>
      </c>
      <c r="E2369" s="1"/>
      <c r="F2369" s="1"/>
      <c r="G2369" s="1"/>
      <c r="H2369" s="1"/>
      <c r="I2369" s="1"/>
      <c r="J2369" s="1"/>
      <c r="K2369" s="1"/>
      <c r="L2369" s="1"/>
      <c r="M2369" s="1"/>
      <c r="N2369" s="1">
        <v>7.8</v>
      </c>
      <c r="O2369" s="1">
        <v>12.1</v>
      </c>
      <c r="P2369" s="1">
        <v>12.9</v>
      </c>
      <c r="Q2369" s="1">
        <v>11.4</v>
      </c>
      <c r="R2369" s="1">
        <v>12.9</v>
      </c>
      <c r="S2369" s="1">
        <v>14.5</v>
      </c>
      <c r="T2369" s="1">
        <v>11.8</v>
      </c>
      <c r="U2369" s="1">
        <v>9.3000000000000007</v>
      </c>
      <c r="V2369" s="1">
        <v>8.5</v>
      </c>
      <c r="W2369" s="1">
        <v>8.5</v>
      </c>
      <c r="X2369" s="1">
        <v>6.9</v>
      </c>
      <c r="Y2369" s="1">
        <v>5.0999999999999996</v>
      </c>
    </row>
    <row r="2370" spans="1:25" x14ac:dyDescent="0.25">
      <c r="A2370" s="1" t="s">
        <v>284</v>
      </c>
      <c r="B2370" s="1" t="s">
        <v>6</v>
      </c>
      <c r="C2370" s="1"/>
      <c r="D2370" s="1" t="s">
        <v>7</v>
      </c>
      <c r="E2370" s="1"/>
      <c r="F2370" s="1"/>
      <c r="G2370" s="1"/>
      <c r="H2370" s="1"/>
      <c r="I2370" s="1"/>
      <c r="J2370" s="1"/>
      <c r="K2370" s="1"/>
      <c r="L2370" s="1"/>
      <c r="M2370" s="1"/>
      <c r="N2370" s="1">
        <v>214.54152591729761</v>
      </c>
      <c r="O2370" s="1">
        <v>211.37471500814263</v>
      </c>
      <c r="P2370" s="1">
        <v>197.91866913123846</v>
      </c>
      <c r="Q2370" s="1">
        <v>193.9063545150502</v>
      </c>
      <c r="R2370" s="1">
        <v>186.74729398453704</v>
      </c>
      <c r="S2370" s="1">
        <v>176.42975021049679</v>
      </c>
      <c r="T2370" s="1">
        <v>183.90978069769594</v>
      </c>
      <c r="U2370" s="1">
        <v>191.66564310011955</v>
      </c>
      <c r="V2370" s="1">
        <v>195.72534154835253</v>
      </c>
      <c r="W2370" s="1">
        <v>199.75669231419633</v>
      </c>
      <c r="X2370" s="1">
        <v>192.09991553340652</v>
      </c>
      <c r="Y2370" s="1">
        <v>190.85926608579092</v>
      </c>
    </row>
    <row r="2371" spans="1:25" x14ac:dyDescent="0.25">
      <c r="A2371" s="1" t="s">
        <v>284</v>
      </c>
      <c r="B2371" s="1" t="s">
        <v>8</v>
      </c>
      <c r="C2371" s="1"/>
      <c r="D2371" s="1" t="s">
        <v>9</v>
      </c>
      <c r="E2371" s="1"/>
      <c r="F2371" s="1"/>
      <c r="G2371" s="1"/>
      <c r="H2371" s="1"/>
      <c r="I2371" s="1"/>
      <c r="J2371" s="1"/>
      <c r="K2371" s="1"/>
      <c r="L2371" s="1"/>
      <c r="M2371" s="1"/>
      <c r="N2371" s="1">
        <v>300.00549962559285</v>
      </c>
      <c r="O2371" s="1">
        <v>289.41336247535787</v>
      </c>
      <c r="P2371" s="1">
        <v>296.73475046210717</v>
      </c>
      <c r="Q2371" s="1">
        <v>284.89933110367895</v>
      </c>
      <c r="R2371" s="1">
        <v>280.9565811804639</v>
      </c>
      <c r="S2371" s="1">
        <v>277.80415380297507</v>
      </c>
      <c r="T2371" s="1">
        <v>312.16633663366338</v>
      </c>
      <c r="U2371" s="1">
        <v>320.08807575618277</v>
      </c>
      <c r="V2371" s="1">
        <v>329.77867666755964</v>
      </c>
      <c r="W2371" s="1">
        <v>326.84411093261178</v>
      </c>
      <c r="X2371" s="1">
        <v>343.12233296731142</v>
      </c>
      <c r="Y2371" s="1">
        <v>368.11186327077746</v>
      </c>
    </row>
    <row r="2372" spans="1:25" x14ac:dyDescent="0.25">
      <c r="A2372" s="1" t="s">
        <v>284</v>
      </c>
      <c r="B2372" s="1" t="s">
        <v>10</v>
      </c>
      <c r="C2372" s="1"/>
      <c r="D2372" s="1" t="s">
        <v>11</v>
      </c>
      <c r="E2372" s="1"/>
      <c r="F2372" s="1"/>
      <c r="G2372" s="1"/>
      <c r="H2372" s="1"/>
      <c r="I2372" s="1"/>
      <c r="J2372" s="1"/>
      <c r="K2372" s="1"/>
      <c r="L2372" s="1"/>
      <c r="M2372" s="1"/>
      <c r="N2372" s="1">
        <v>91.352974457109553</v>
      </c>
      <c r="O2372" s="1">
        <v>83.111922516499533</v>
      </c>
      <c r="P2372" s="1">
        <v>78.84658040665434</v>
      </c>
      <c r="Q2372" s="1">
        <v>80.794314381270908</v>
      </c>
      <c r="R2372" s="1">
        <v>78.396124834999057</v>
      </c>
      <c r="S2372" s="1">
        <v>79.166095986528191</v>
      </c>
      <c r="T2372" s="1">
        <v>76.223882668640698</v>
      </c>
      <c r="U2372" s="1">
        <v>71.446281143697703</v>
      </c>
      <c r="V2372" s="1">
        <v>78.295981784087857</v>
      </c>
      <c r="W2372" s="1">
        <v>92.499196753191839</v>
      </c>
      <c r="X2372" s="1">
        <v>89.977751499282022</v>
      </c>
      <c r="Y2372" s="1">
        <v>87.228870643431634</v>
      </c>
    </row>
    <row r="2373" spans="1:25" x14ac:dyDescent="0.25">
      <c r="A2373" s="1" t="s">
        <v>284</v>
      </c>
      <c r="B2373" s="1" t="s">
        <v>12</v>
      </c>
      <c r="C2373" s="1"/>
      <c r="D2373" s="1" t="s">
        <v>13</v>
      </c>
      <c r="E2373" s="1"/>
      <c r="F2373" s="1"/>
      <c r="G2373" s="1"/>
      <c r="H2373" s="1"/>
      <c r="I2373" s="1"/>
      <c r="J2373" s="1"/>
      <c r="K2373" s="1"/>
      <c r="L2373" s="1"/>
      <c r="M2373" s="1"/>
      <c r="N2373" s="1">
        <v>100.92442787615201</v>
      </c>
      <c r="O2373" s="1">
        <v>100.48743191446439</v>
      </c>
      <c r="P2373" s="1">
        <v>91.117046472285793</v>
      </c>
      <c r="Q2373" s="1">
        <v>89.652460784313718</v>
      </c>
      <c r="R2373" s="1">
        <v>79.58537304629904</v>
      </c>
      <c r="S2373" s="1">
        <v>82.433787682817623</v>
      </c>
      <c r="T2373" s="1">
        <v>91.572344304769231</v>
      </c>
      <c r="U2373" s="1">
        <v>91.118247633191004</v>
      </c>
      <c r="V2373" s="1">
        <v>84.677556317789936</v>
      </c>
      <c r="W2373" s="1">
        <v>88.617136659435999</v>
      </c>
      <c r="X2373" s="1">
        <v>91.469784909525444</v>
      </c>
      <c r="Y2373" s="1">
        <v>84.481573994867404</v>
      </c>
    </row>
    <row r="2374" spans="1:25" x14ac:dyDescent="0.25">
      <c r="A2374" s="1" t="s">
        <v>284</v>
      </c>
      <c r="B2374" s="1" t="s">
        <v>14</v>
      </c>
      <c r="C2374" s="1"/>
      <c r="D2374" s="1" t="s">
        <v>15</v>
      </c>
      <c r="E2374" s="1"/>
      <c r="F2374" s="1"/>
      <c r="G2374" s="1"/>
      <c r="H2374" s="1"/>
      <c r="I2374" s="1"/>
      <c r="J2374" s="1"/>
      <c r="K2374" s="1"/>
      <c r="L2374" s="1"/>
      <c r="M2374" s="1"/>
      <c r="N2374" s="1">
        <v>90.942218080149104</v>
      </c>
      <c r="O2374" s="1">
        <v>97.420768610046409</v>
      </c>
      <c r="P2374" s="1">
        <v>101.47397751020002</v>
      </c>
      <c r="Q2374" s="1">
        <v>105.75379411764705</v>
      </c>
      <c r="R2374" s="1">
        <v>101.26275434974934</v>
      </c>
      <c r="S2374" s="1">
        <v>103.14894040393992</v>
      </c>
      <c r="T2374" s="1">
        <v>109.05778716054122</v>
      </c>
      <c r="U2374" s="1">
        <v>118.88761834044922</v>
      </c>
      <c r="V2374" s="1">
        <v>123.63871326596829</v>
      </c>
      <c r="W2374" s="1">
        <v>129.94150397686187</v>
      </c>
      <c r="X2374" s="1">
        <v>125.72780812564017</v>
      </c>
      <c r="Y2374" s="1">
        <v>129.01471343028231</v>
      </c>
    </row>
    <row r="2375" spans="1:25" x14ac:dyDescent="0.25">
      <c r="A2375" s="1" t="s">
        <v>284</v>
      </c>
      <c r="B2375" s="1" t="s">
        <v>16</v>
      </c>
      <c r="C2375" s="1"/>
      <c r="D2375" s="1" t="s">
        <v>17</v>
      </c>
      <c r="E2375" s="1"/>
      <c r="F2375" s="1"/>
      <c r="G2375" s="1"/>
      <c r="H2375" s="1"/>
      <c r="I2375" s="1"/>
      <c r="J2375" s="1"/>
      <c r="K2375" s="1"/>
      <c r="L2375" s="1"/>
      <c r="M2375" s="1"/>
      <c r="N2375" s="1">
        <v>103.83335404369888</v>
      </c>
      <c r="O2375" s="1">
        <v>109.19179947548922</v>
      </c>
      <c r="P2375" s="1">
        <v>108.20897601751419</v>
      </c>
      <c r="Q2375" s="1">
        <v>106.49374509803921</v>
      </c>
      <c r="R2375" s="1">
        <v>101.15187260395165</v>
      </c>
      <c r="S2375" s="1">
        <v>100.41727191324247</v>
      </c>
      <c r="T2375" s="1">
        <v>103.56986853468958</v>
      </c>
      <c r="U2375" s="1">
        <v>112.39413402635974</v>
      </c>
      <c r="V2375" s="1">
        <v>111.28373041624178</v>
      </c>
      <c r="W2375" s="1">
        <v>116.64135936370209</v>
      </c>
      <c r="X2375" s="1">
        <v>119.80240696483442</v>
      </c>
      <c r="Y2375" s="1">
        <v>113.30371257485031</v>
      </c>
    </row>
    <row r="2376" spans="1:25" x14ac:dyDescent="0.25">
      <c r="A2376" s="1" t="s">
        <v>284</v>
      </c>
      <c r="B2376" s="1" t="s">
        <v>18</v>
      </c>
      <c r="C2376" s="1"/>
      <c r="D2376" s="1" t="s">
        <v>19</v>
      </c>
      <c r="E2376" s="1"/>
      <c r="F2376" s="1"/>
      <c r="G2376" s="1"/>
      <c r="H2376" s="1"/>
      <c r="I2376" s="1"/>
      <c r="J2376" s="1"/>
      <c r="K2376" s="1"/>
      <c r="L2376" s="1"/>
      <c r="M2376" s="1"/>
      <c r="N2376" s="1">
        <v>116.88536977491962</v>
      </c>
      <c r="O2376" s="1">
        <v>103.89079365079365</v>
      </c>
      <c r="P2376" s="1">
        <v>104.22695408342096</v>
      </c>
      <c r="Q2376" s="1">
        <v>103.27130590339893</v>
      </c>
      <c r="R2376" s="1">
        <v>95.28783269961977</v>
      </c>
      <c r="S2376" s="1">
        <v>93.068908122503331</v>
      </c>
      <c r="T2376" s="1">
        <v>94.428411405295307</v>
      </c>
      <c r="U2376" s="1">
        <v>96.67523553162853</v>
      </c>
      <c r="V2376" s="1">
        <v>102.5777845183208</v>
      </c>
      <c r="W2376" s="1">
        <v>97.274074074074079</v>
      </c>
      <c r="X2376" s="1">
        <v>104.79888324873096</v>
      </c>
      <c r="Y2376" s="1">
        <v>107.23795505617977</v>
      </c>
    </row>
    <row r="2377" spans="1:25" x14ac:dyDescent="0.25">
      <c r="A2377" s="1" t="s">
        <v>284</v>
      </c>
      <c r="B2377" s="1" t="s">
        <v>20</v>
      </c>
      <c r="C2377" s="1"/>
      <c r="D2377" s="1" t="s">
        <v>21</v>
      </c>
      <c r="E2377" s="1">
        <v>889.30000000000007</v>
      </c>
      <c r="F2377" s="1">
        <v>916.1</v>
      </c>
      <c r="G2377" s="1">
        <v>947</v>
      </c>
      <c r="H2377" s="1">
        <v>933</v>
      </c>
      <c r="I2377" s="1">
        <v>935.80000000000007</v>
      </c>
      <c r="J2377" s="1">
        <v>969.6</v>
      </c>
      <c r="K2377" s="1">
        <v>958.5</v>
      </c>
      <c r="L2377" s="1">
        <v>967.8</v>
      </c>
      <c r="M2377" s="1">
        <v>976.4</v>
      </c>
      <c r="N2377" s="1">
        <v>1026.2853697749197</v>
      </c>
      <c r="O2377" s="1">
        <v>1006.9907936507936</v>
      </c>
      <c r="P2377" s="1">
        <v>991.42695408342092</v>
      </c>
      <c r="Q2377" s="1">
        <v>976.17130590339889</v>
      </c>
      <c r="R2377" s="1">
        <v>936.28783269961991</v>
      </c>
      <c r="S2377" s="1">
        <v>926.96890812250342</v>
      </c>
      <c r="T2377" s="1">
        <v>982.72841140529533</v>
      </c>
      <c r="U2377" s="1">
        <v>1011.5752355316286</v>
      </c>
      <c r="V2377" s="1">
        <v>1034.477784518321</v>
      </c>
      <c r="W2377" s="1">
        <v>1060.0740740740741</v>
      </c>
      <c r="X2377" s="1">
        <v>1073.898883248731</v>
      </c>
      <c r="Y2377" s="1">
        <v>1085.3379550561799</v>
      </c>
    </row>
    <row r="2378" spans="1:25" x14ac:dyDescent="0.25">
      <c r="A2378" s="1" t="s">
        <v>285</v>
      </c>
      <c r="B2378" s="1" t="s">
        <v>4</v>
      </c>
      <c r="C2378" s="1"/>
      <c r="D2378" s="1" t="s">
        <v>5</v>
      </c>
      <c r="E2378" s="1"/>
      <c r="F2378" s="1"/>
      <c r="G2378" s="1"/>
      <c r="H2378" s="1"/>
      <c r="I2378" s="1"/>
      <c r="J2378" s="1"/>
      <c r="K2378" s="1"/>
      <c r="L2378" s="1"/>
      <c r="M2378" s="1"/>
      <c r="N2378" s="1">
        <v>32.6</v>
      </c>
      <c r="O2378" s="1">
        <v>30.1</v>
      </c>
      <c r="P2378" s="1">
        <v>29.8</v>
      </c>
      <c r="Q2378" s="1">
        <v>33</v>
      </c>
      <c r="R2378" s="1">
        <v>33.299999999999997</v>
      </c>
      <c r="S2378" s="1">
        <v>33</v>
      </c>
      <c r="T2378" s="1">
        <v>32.200000000000003</v>
      </c>
      <c r="U2378" s="1">
        <v>27.1</v>
      </c>
      <c r="V2378" s="1">
        <v>28.7</v>
      </c>
      <c r="W2378" s="1">
        <v>30.7</v>
      </c>
      <c r="X2378" s="1">
        <v>29.6</v>
      </c>
      <c r="Y2378" s="1">
        <v>24.8</v>
      </c>
    </row>
    <row r="2379" spans="1:25" x14ac:dyDescent="0.25">
      <c r="A2379" s="1" t="s">
        <v>285</v>
      </c>
      <c r="B2379" s="1" t="s">
        <v>6</v>
      </c>
      <c r="C2379" s="1"/>
      <c r="D2379" s="1" t="s">
        <v>7</v>
      </c>
      <c r="E2379" s="1"/>
      <c r="F2379" s="1"/>
      <c r="G2379" s="1"/>
      <c r="H2379" s="1"/>
      <c r="I2379" s="1"/>
      <c r="J2379" s="1"/>
      <c r="K2379" s="1"/>
      <c r="L2379" s="1"/>
      <c r="M2379" s="1"/>
      <c r="N2379" s="1">
        <v>44.280023296447283</v>
      </c>
      <c r="O2379" s="1">
        <v>47.087820347990068</v>
      </c>
      <c r="P2379" s="1">
        <v>47.123492650294871</v>
      </c>
      <c r="Q2379" s="1">
        <v>44.789297658862885</v>
      </c>
      <c r="R2379" s="1">
        <v>43.058778050160285</v>
      </c>
      <c r="S2379" s="1">
        <v>40.470305921975857</v>
      </c>
      <c r="T2379" s="1">
        <v>43.017396132136575</v>
      </c>
      <c r="U2379" s="1">
        <v>44.429897949802339</v>
      </c>
      <c r="V2379" s="1">
        <v>44.909786588088217</v>
      </c>
      <c r="W2379" s="1">
        <v>45.730176714297798</v>
      </c>
      <c r="X2379" s="1">
        <v>44.026429597094349</v>
      </c>
      <c r="Y2379" s="1">
        <v>47.954306300268101</v>
      </c>
    </row>
    <row r="2380" spans="1:25" x14ac:dyDescent="0.25">
      <c r="A2380" s="1" t="s">
        <v>285</v>
      </c>
      <c r="B2380" s="1" t="s">
        <v>8</v>
      </c>
      <c r="C2380" s="1"/>
      <c r="D2380" s="1" t="s">
        <v>9</v>
      </c>
      <c r="E2380" s="1"/>
      <c r="F2380" s="1"/>
      <c r="G2380" s="1"/>
      <c r="H2380" s="1"/>
      <c r="I2380" s="1"/>
      <c r="J2380" s="1"/>
      <c r="K2380" s="1"/>
      <c r="L2380" s="1"/>
      <c r="M2380" s="1"/>
      <c r="N2380" s="1">
        <v>28.665296613694991</v>
      </c>
      <c r="O2380" s="1">
        <v>34.297385788977451</v>
      </c>
      <c r="P2380" s="1">
        <v>28.903512014787427</v>
      </c>
      <c r="Q2380" s="1">
        <v>34.148494983277587</v>
      </c>
      <c r="R2380" s="1">
        <v>24.965236658495186</v>
      </c>
      <c r="S2380" s="1">
        <v>27.0701936570306</v>
      </c>
      <c r="T2380" s="1">
        <v>28.253465346534654</v>
      </c>
      <c r="U2380" s="1">
        <v>32.308182403236188</v>
      </c>
      <c r="V2380" s="1">
        <v>31.92495758549871</v>
      </c>
      <c r="W2380" s="1">
        <v>35.494039063160564</v>
      </c>
      <c r="X2380" s="1">
        <v>38.452014528254082</v>
      </c>
      <c r="Y2380" s="1">
        <v>37.129021447721172</v>
      </c>
    </row>
    <row r="2381" spans="1:25" x14ac:dyDescent="0.25">
      <c r="A2381" s="1" t="s">
        <v>285</v>
      </c>
      <c r="B2381" s="1" t="s">
        <v>10</v>
      </c>
      <c r="C2381" s="1"/>
      <c r="D2381" s="1" t="s">
        <v>11</v>
      </c>
      <c r="E2381" s="1"/>
      <c r="F2381" s="1"/>
      <c r="G2381" s="1"/>
      <c r="H2381" s="1"/>
      <c r="I2381" s="1"/>
      <c r="J2381" s="1"/>
      <c r="K2381" s="1"/>
      <c r="L2381" s="1"/>
      <c r="M2381" s="1"/>
      <c r="N2381" s="1">
        <v>18.85468008985772</v>
      </c>
      <c r="O2381" s="1">
        <v>18.514793863032487</v>
      </c>
      <c r="P2381" s="1">
        <v>18.772995334917702</v>
      </c>
      <c r="Q2381" s="1">
        <v>18.662207357859533</v>
      </c>
      <c r="R2381" s="1">
        <v>18.075985291344523</v>
      </c>
      <c r="S2381" s="1">
        <v>18.159500420993538</v>
      </c>
      <c r="T2381" s="1">
        <v>17.829138521328769</v>
      </c>
      <c r="U2381" s="1">
        <v>16.561919646961478</v>
      </c>
      <c r="V2381" s="1">
        <v>17.965255826413067</v>
      </c>
      <c r="W2381" s="1">
        <v>21.175784222541644</v>
      </c>
      <c r="X2381" s="1">
        <v>20.621555874651573</v>
      </c>
      <c r="Y2381" s="1">
        <v>21.916672252010724</v>
      </c>
    </row>
    <row r="2382" spans="1:25" x14ac:dyDescent="0.25">
      <c r="A2382" s="1" t="s">
        <v>285</v>
      </c>
      <c r="B2382" s="1" t="s">
        <v>12</v>
      </c>
      <c r="C2382" s="1"/>
      <c r="D2382" s="1" t="s">
        <v>13</v>
      </c>
      <c r="E2382" s="1"/>
      <c r="F2382" s="1"/>
      <c r="G2382" s="1"/>
      <c r="H2382" s="1"/>
      <c r="I2382" s="1"/>
      <c r="J2382" s="1"/>
      <c r="K2382" s="1"/>
      <c r="L2382" s="1"/>
      <c r="M2382" s="1"/>
      <c r="N2382" s="1">
        <v>29.727824376100237</v>
      </c>
      <c r="O2382" s="1">
        <v>27.649586443413355</v>
      </c>
      <c r="P2382" s="1">
        <v>26.111334461140409</v>
      </c>
      <c r="Q2382" s="1">
        <v>24.974401960784309</v>
      </c>
      <c r="R2382" s="1">
        <v>24.186051312297263</v>
      </c>
      <c r="S2382" s="1">
        <v>24.32661426723709</v>
      </c>
      <c r="T2382" s="1">
        <v>25.707686402456584</v>
      </c>
      <c r="U2382" s="1">
        <v>24.6731483200297</v>
      </c>
      <c r="V2382" s="1">
        <v>21.381347918791139</v>
      </c>
      <c r="W2382" s="1">
        <v>22.04853579175705</v>
      </c>
      <c r="X2382" s="1">
        <v>23.858142710822811</v>
      </c>
      <c r="Y2382" s="1">
        <v>22.335397775876817</v>
      </c>
    </row>
    <row r="2383" spans="1:25" x14ac:dyDescent="0.25">
      <c r="A2383" s="1" t="s">
        <v>285</v>
      </c>
      <c r="B2383" s="1" t="s">
        <v>14</v>
      </c>
      <c r="C2383" s="1"/>
      <c r="D2383" s="1" t="s">
        <v>15</v>
      </c>
      <c r="E2383" s="1"/>
      <c r="F2383" s="1"/>
      <c r="G2383" s="1"/>
      <c r="H2383" s="1"/>
      <c r="I2383" s="1"/>
      <c r="J2383" s="1"/>
      <c r="K2383" s="1"/>
      <c r="L2383" s="1"/>
      <c r="M2383" s="1"/>
      <c r="N2383" s="1">
        <v>26.787511649580612</v>
      </c>
      <c r="O2383" s="1">
        <v>26.805779705467017</v>
      </c>
      <c r="P2383" s="1">
        <v>29.079311374266094</v>
      </c>
      <c r="Q2383" s="1">
        <v>29.459735294117642</v>
      </c>
      <c r="R2383" s="1">
        <v>30.773822864445101</v>
      </c>
      <c r="S2383" s="1">
        <v>30.439757238085768</v>
      </c>
      <c r="T2383" s="1">
        <v>30.616485941848197</v>
      </c>
      <c r="U2383" s="1">
        <v>32.192583998514941</v>
      </c>
      <c r="V2383" s="1">
        <v>31.219161954204136</v>
      </c>
      <c r="W2383" s="1">
        <v>32.330314533622555</v>
      </c>
      <c r="X2383" s="1">
        <v>32.793692386480032</v>
      </c>
      <c r="Y2383" s="1">
        <v>34.109153122326781</v>
      </c>
    </row>
    <row r="2384" spans="1:25" x14ac:dyDescent="0.25">
      <c r="A2384" s="1" t="s">
        <v>285</v>
      </c>
      <c r="B2384" s="1" t="s">
        <v>16</v>
      </c>
      <c r="C2384" s="1"/>
      <c r="D2384" s="1" t="s">
        <v>17</v>
      </c>
      <c r="E2384" s="1"/>
      <c r="F2384" s="1"/>
      <c r="G2384" s="1"/>
      <c r="H2384" s="1"/>
      <c r="I2384" s="1"/>
      <c r="J2384" s="1"/>
      <c r="K2384" s="1"/>
      <c r="L2384" s="1"/>
      <c r="M2384" s="1"/>
      <c r="N2384" s="1">
        <v>30.584663974319145</v>
      </c>
      <c r="O2384" s="1">
        <v>30.044633851119627</v>
      </c>
      <c r="P2384" s="1">
        <v>31.009354164593493</v>
      </c>
      <c r="Q2384" s="1">
        <v>29.665862745098039</v>
      </c>
      <c r="R2384" s="1">
        <v>30.740125823257646</v>
      </c>
      <c r="S2384" s="1">
        <v>29.633628494677151</v>
      </c>
      <c r="T2384" s="1">
        <v>29.075827655695235</v>
      </c>
      <c r="U2384" s="1">
        <v>30.434267681455353</v>
      </c>
      <c r="V2384" s="1">
        <v>28.099490127004731</v>
      </c>
      <c r="W2384" s="1">
        <v>29.021149674620393</v>
      </c>
      <c r="X2384" s="1">
        <v>31.24816490269717</v>
      </c>
      <c r="Y2384" s="1">
        <v>29.955449101796411</v>
      </c>
    </row>
    <row r="2385" spans="1:25" x14ac:dyDescent="0.25">
      <c r="A2385" s="1" t="s">
        <v>285</v>
      </c>
      <c r="B2385" s="1" t="s">
        <v>18</v>
      </c>
      <c r="C2385" s="1"/>
      <c r="D2385" s="1" t="s">
        <v>19</v>
      </c>
      <c r="E2385" s="1"/>
      <c r="F2385" s="1"/>
      <c r="G2385" s="1"/>
      <c r="H2385" s="1"/>
      <c r="I2385" s="1"/>
      <c r="J2385" s="1"/>
      <c r="K2385" s="1"/>
      <c r="L2385" s="1"/>
      <c r="M2385" s="1"/>
      <c r="N2385" s="1">
        <v>24.037942122186497</v>
      </c>
      <c r="O2385" s="1">
        <v>21.543174603174606</v>
      </c>
      <c r="P2385" s="1">
        <v>20.590209136581375</v>
      </c>
      <c r="Q2385" s="1">
        <v>20.74268336314848</v>
      </c>
      <c r="R2385" s="1">
        <v>18.120785804816222</v>
      </c>
      <c r="S2385" s="1">
        <v>16.000585885486018</v>
      </c>
      <c r="T2385" s="1">
        <v>17.828004073319754</v>
      </c>
      <c r="U2385" s="1">
        <v>16.901884253028264</v>
      </c>
      <c r="V2385" s="1">
        <v>18.187211841785974</v>
      </c>
      <c r="W2385" s="1">
        <v>19.133333333333333</v>
      </c>
      <c r="X2385" s="1">
        <v>19.721116751269037</v>
      </c>
      <c r="Y2385" s="1">
        <v>21.988112359550563</v>
      </c>
    </row>
    <row r="2386" spans="1:25" x14ac:dyDescent="0.25">
      <c r="A2386" s="1" t="s">
        <v>285</v>
      </c>
      <c r="B2386" s="1" t="s">
        <v>20</v>
      </c>
      <c r="C2386" s="1"/>
      <c r="D2386" s="1" t="s">
        <v>21</v>
      </c>
      <c r="E2386" s="1">
        <v>220.89999999999998</v>
      </c>
      <c r="F2386" s="1">
        <v>222.8</v>
      </c>
      <c r="G2386" s="1">
        <v>237.2</v>
      </c>
      <c r="H2386" s="1">
        <v>235</v>
      </c>
      <c r="I2386" s="1">
        <v>233.3</v>
      </c>
      <c r="J2386" s="1">
        <v>244</v>
      </c>
      <c r="K2386" s="1">
        <v>243.5</v>
      </c>
      <c r="L2386" s="1">
        <v>243.2</v>
      </c>
      <c r="M2386" s="1">
        <v>243.1</v>
      </c>
      <c r="N2386" s="1">
        <v>235.53794212218651</v>
      </c>
      <c r="O2386" s="1">
        <v>236.04317460317461</v>
      </c>
      <c r="P2386" s="1">
        <v>231.39020913658138</v>
      </c>
      <c r="Q2386" s="1">
        <v>235.44268336314852</v>
      </c>
      <c r="R2386" s="1">
        <v>223.22078580481622</v>
      </c>
      <c r="S2386" s="1">
        <v>219.10058588548605</v>
      </c>
      <c r="T2386" s="1">
        <v>224.52800407331978</v>
      </c>
      <c r="U2386" s="1">
        <v>224.60188425302826</v>
      </c>
      <c r="V2386" s="1">
        <v>222.38721184178598</v>
      </c>
      <c r="W2386" s="1">
        <v>235.63333333333333</v>
      </c>
      <c r="X2386" s="1">
        <v>240.32111675126907</v>
      </c>
      <c r="Y2386" s="1">
        <v>240.18811235955056</v>
      </c>
    </row>
    <row r="2387" spans="1:25" x14ac:dyDescent="0.25">
      <c r="A2387" s="1" t="s">
        <v>286</v>
      </c>
      <c r="B2387" s="1" t="s">
        <v>4</v>
      </c>
      <c r="C2387" s="1"/>
      <c r="D2387" s="1" t="s">
        <v>5</v>
      </c>
      <c r="E2387" s="1"/>
      <c r="F2387" s="1"/>
      <c r="G2387" s="1"/>
      <c r="H2387" s="1"/>
      <c r="I2387" s="1"/>
      <c r="J2387" s="1"/>
      <c r="K2387" s="1"/>
      <c r="L2387" s="1"/>
      <c r="M2387" s="1"/>
      <c r="N2387" s="1">
        <v>12.9</v>
      </c>
      <c r="O2387" s="1">
        <v>12.9</v>
      </c>
      <c r="P2387" s="1">
        <v>11</v>
      </c>
      <c r="Q2387" s="1">
        <v>11.2</v>
      </c>
      <c r="R2387" s="1">
        <v>11.7</v>
      </c>
      <c r="S2387" s="1">
        <v>10.7</v>
      </c>
      <c r="T2387" s="1">
        <v>10.8</v>
      </c>
      <c r="U2387" s="1">
        <v>10.3</v>
      </c>
      <c r="V2387" s="1">
        <v>8.8000000000000007</v>
      </c>
      <c r="W2387" s="1">
        <v>10.1</v>
      </c>
      <c r="X2387" s="1">
        <v>10.4</v>
      </c>
      <c r="Y2387" s="1">
        <v>9.9</v>
      </c>
    </row>
    <row r="2388" spans="1:25" x14ac:dyDescent="0.25">
      <c r="A2388" s="1" t="s">
        <v>286</v>
      </c>
      <c r="B2388" s="1" t="s">
        <v>6</v>
      </c>
      <c r="C2388" s="1"/>
      <c r="D2388" s="1" t="s">
        <v>7</v>
      </c>
      <c r="E2388" s="1"/>
      <c r="F2388" s="1"/>
      <c r="G2388" s="1"/>
      <c r="H2388" s="1"/>
      <c r="I2388" s="1"/>
      <c r="J2388" s="1"/>
      <c r="K2388" s="1"/>
      <c r="L2388" s="1"/>
      <c r="M2388" s="1"/>
      <c r="N2388" s="1">
        <v>14.378974956319158</v>
      </c>
      <c r="O2388" s="1">
        <v>15.920459415445274</v>
      </c>
      <c r="P2388" s="1">
        <v>14.957908634803276</v>
      </c>
      <c r="Q2388" s="1">
        <v>13.90635451505017</v>
      </c>
      <c r="R2388" s="1">
        <v>12.601112577786159</v>
      </c>
      <c r="S2388" s="1">
        <v>12.643362335110861</v>
      </c>
      <c r="T2388" s="1">
        <v>14.22013509762191</v>
      </c>
      <c r="U2388" s="1">
        <v>15.859005240415556</v>
      </c>
      <c r="V2388" s="1">
        <v>15.607795338869542</v>
      </c>
      <c r="W2388" s="1">
        <v>15.129635579605987</v>
      </c>
      <c r="X2388" s="1">
        <v>15.598580961229832</v>
      </c>
      <c r="Y2388" s="1">
        <v>16.736109249329761</v>
      </c>
    </row>
    <row r="2389" spans="1:25" x14ac:dyDescent="0.25">
      <c r="A2389" s="1" t="s">
        <v>286</v>
      </c>
      <c r="B2389" s="1" t="s">
        <v>8</v>
      </c>
      <c r="C2389" s="1"/>
      <c r="D2389" s="1" t="s">
        <v>9</v>
      </c>
      <c r="E2389" s="1"/>
      <c r="F2389" s="1"/>
      <c r="G2389" s="1"/>
      <c r="H2389" s="1"/>
      <c r="I2389" s="1"/>
      <c r="J2389" s="1"/>
      <c r="K2389" s="1"/>
      <c r="L2389" s="1"/>
      <c r="M2389" s="1"/>
      <c r="N2389" s="1">
        <v>3.398377568849325</v>
      </c>
      <c r="O2389" s="1">
        <v>3.8196622953629884</v>
      </c>
      <c r="P2389" s="1">
        <v>3.6831792975970412</v>
      </c>
      <c r="Q2389" s="1">
        <v>3.3993311036789278</v>
      </c>
      <c r="R2389" s="1">
        <v>8.3089666226664143</v>
      </c>
      <c r="S2389" s="1">
        <v>9.3834128543362336</v>
      </c>
      <c r="T2389" s="1">
        <v>3.7861386138613877</v>
      </c>
      <c r="U2389" s="1">
        <v>8.829309552266249</v>
      </c>
      <c r="V2389" s="1">
        <v>9.148620412536836</v>
      </c>
      <c r="W2389" s="1">
        <v>9.7644457597023759</v>
      </c>
      <c r="X2389" s="1">
        <v>11.295193850832</v>
      </c>
      <c r="Y2389" s="1">
        <v>11.514946380697047</v>
      </c>
    </row>
    <row r="2390" spans="1:25" x14ac:dyDescent="0.25">
      <c r="A2390" s="1" t="s">
        <v>286</v>
      </c>
      <c r="B2390" s="1" t="s">
        <v>10</v>
      </c>
      <c r="C2390" s="1"/>
      <c r="D2390" s="1" t="s">
        <v>11</v>
      </c>
      <c r="E2390" s="1"/>
      <c r="F2390" s="1"/>
      <c r="G2390" s="1"/>
      <c r="H2390" s="1"/>
      <c r="I2390" s="1"/>
      <c r="J2390" s="1"/>
      <c r="K2390" s="1"/>
      <c r="L2390" s="1"/>
      <c r="M2390" s="1"/>
      <c r="N2390" s="1">
        <v>6.1226474748315152</v>
      </c>
      <c r="O2390" s="1">
        <v>6.2598782891917377</v>
      </c>
      <c r="P2390" s="1">
        <v>5.9589120675996838</v>
      </c>
      <c r="Q2390" s="1">
        <v>5.7943143812709037</v>
      </c>
      <c r="R2390" s="1">
        <v>5.2899207995474269</v>
      </c>
      <c r="S2390" s="1">
        <v>5.6732248105529033</v>
      </c>
      <c r="T2390" s="1">
        <v>5.8937262885167012</v>
      </c>
      <c r="U2390" s="1">
        <v>5.911685207318194</v>
      </c>
      <c r="V2390" s="1">
        <v>6.2435842485936233</v>
      </c>
      <c r="W2390" s="1">
        <v>7.0059186606916377</v>
      </c>
      <c r="X2390" s="1">
        <v>7.3062251879381703</v>
      </c>
      <c r="Y2390" s="1">
        <v>7.6489443699731909</v>
      </c>
    </row>
    <row r="2391" spans="1:25" x14ac:dyDescent="0.25">
      <c r="A2391" s="1" t="s">
        <v>286</v>
      </c>
      <c r="B2391" s="1" t="s">
        <v>12</v>
      </c>
      <c r="C2391" s="1"/>
      <c r="D2391" s="1" t="s">
        <v>13</v>
      </c>
      <c r="E2391" s="1"/>
      <c r="F2391" s="1"/>
      <c r="G2391" s="1"/>
      <c r="H2391" s="1"/>
      <c r="I2391" s="1"/>
      <c r="J2391" s="1"/>
      <c r="K2391" s="1"/>
      <c r="L2391" s="1"/>
      <c r="M2391" s="1"/>
      <c r="N2391" s="1">
        <v>9.2152842497670093</v>
      </c>
      <c r="O2391" s="1">
        <v>9.6528142021383907</v>
      </c>
      <c r="P2391" s="1">
        <v>9.2995123892924649</v>
      </c>
      <c r="Q2391" s="1">
        <v>9.4136568627450963</v>
      </c>
      <c r="R2391" s="1">
        <v>9.2849601887348872</v>
      </c>
      <c r="S2391" s="1">
        <v>9.2810068649885586</v>
      </c>
      <c r="T2391" s="1">
        <v>9.7532674407446507</v>
      </c>
      <c r="U2391" s="1">
        <v>9.6657694449600893</v>
      </c>
      <c r="V2391" s="1">
        <v>9.6706220450542322</v>
      </c>
      <c r="W2391" s="1">
        <v>10.072532537960953</v>
      </c>
      <c r="X2391" s="1">
        <v>9.7983953567770588</v>
      </c>
      <c r="Y2391" s="1">
        <v>8.9703507271171947</v>
      </c>
    </row>
    <row r="2392" spans="1:25" x14ac:dyDescent="0.25">
      <c r="A2392" s="1" t="s">
        <v>286</v>
      </c>
      <c r="B2392" s="1" t="s">
        <v>14</v>
      </c>
      <c r="C2392" s="1"/>
      <c r="D2392" s="1" t="s">
        <v>15</v>
      </c>
      <c r="E2392" s="1"/>
      <c r="F2392" s="1"/>
      <c r="G2392" s="1"/>
      <c r="H2392" s="1"/>
      <c r="I2392" s="1"/>
      <c r="J2392" s="1"/>
      <c r="K2392" s="1"/>
      <c r="L2392" s="1"/>
      <c r="M2392" s="1"/>
      <c r="N2392" s="1">
        <v>8.3038210624417506</v>
      </c>
      <c r="O2392" s="1">
        <v>9.3582307847488391</v>
      </c>
      <c r="P2392" s="1">
        <v>10.356552890834909</v>
      </c>
      <c r="Q2392" s="1">
        <v>11.104323529411763</v>
      </c>
      <c r="R2392" s="1">
        <v>11.813988007470755</v>
      </c>
      <c r="S2392" s="1">
        <v>11.613272311212818</v>
      </c>
      <c r="T2392" s="1">
        <v>11.615622301122734</v>
      </c>
      <c r="U2392" s="1">
        <v>12.611527751995546</v>
      </c>
      <c r="V2392" s="1">
        <v>14.120190970612773</v>
      </c>
      <c r="W2392" s="1">
        <v>14.769604121475052</v>
      </c>
      <c r="X2392" s="1">
        <v>13.468171730966201</v>
      </c>
      <c r="Y2392" s="1">
        <v>13.698930710008556</v>
      </c>
    </row>
    <row r="2393" spans="1:25" x14ac:dyDescent="0.25">
      <c r="A2393" s="1" t="s">
        <v>286</v>
      </c>
      <c r="B2393" s="1" t="s">
        <v>16</v>
      </c>
      <c r="C2393" s="1"/>
      <c r="D2393" s="1" t="s">
        <v>17</v>
      </c>
      <c r="E2393" s="1"/>
      <c r="F2393" s="1"/>
      <c r="G2393" s="1"/>
      <c r="H2393" s="1"/>
      <c r="I2393" s="1"/>
      <c r="J2393" s="1"/>
      <c r="K2393" s="1"/>
      <c r="L2393" s="1"/>
      <c r="M2393" s="1"/>
      <c r="N2393" s="1">
        <v>9.4808946877912401</v>
      </c>
      <c r="O2393" s="1">
        <v>10.48895501311277</v>
      </c>
      <c r="P2393" s="1">
        <v>11.043934719872624</v>
      </c>
      <c r="Q2393" s="1">
        <v>11.182019607843138</v>
      </c>
      <c r="R2393" s="1">
        <v>11.801051803794358</v>
      </c>
      <c r="S2393" s="1">
        <v>11.305720823798628</v>
      </c>
      <c r="T2393" s="1">
        <v>11.031110258132617</v>
      </c>
      <c r="U2393" s="1">
        <v>11.922702803044366</v>
      </c>
      <c r="V2393" s="1">
        <v>12.709186984332995</v>
      </c>
      <c r="W2393" s="1">
        <v>13.257863340563992</v>
      </c>
      <c r="X2393" s="1">
        <v>12.833432912256745</v>
      </c>
      <c r="Y2393" s="1">
        <v>12.030718562874252</v>
      </c>
    </row>
    <row r="2394" spans="1:25" x14ac:dyDescent="0.25">
      <c r="A2394" s="1" t="s">
        <v>286</v>
      </c>
      <c r="B2394" s="1" t="s">
        <v>18</v>
      </c>
      <c r="C2394" s="1"/>
      <c r="D2394" s="1" t="s">
        <v>19</v>
      </c>
      <c r="E2394" s="1"/>
      <c r="F2394" s="1"/>
      <c r="G2394" s="1"/>
      <c r="H2394" s="1"/>
      <c r="I2394" s="1"/>
      <c r="J2394" s="1"/>
      <c r="K2394" s="1"/>
      <c r="L2394" s="1"/>
      <c r="M2394" s="1"/>
      <c r="N2394" s="1">
        <v>9.7128617363344052</v>
      </c>
      <c r="O2394" s="1">
        <v>8.0282539682539689</v>
      </c>
      <c r="P2394" s="1">
        <v>9.1101647388713634</v>
      </c>
      <c r="Q2394" s="1">
        <v>9.9859033989266557</v>
      </c>
      <c r="R2394" s="1">
        <v>8.6074778200253483</v>
      </c>
      <c r="S2394" s="1">
        <v>8.6358189081225021</v>
      </c>
      <c r="T2394" s="1">
        <v>9.4736252545824851</v>
      </c>
      <c r="U2394" s="1">
        <v>10.432325951303072</v>
      </c>
      <c r="V2394" s="1">
        <v>9.2083474884736702</v>
      </c>
      <c r="W2394" s="1">
        <v>8.3962962962962973</v>
      </c>
      <c r="X2394" s="1">
        <v>9.1512690355329944</v>
      </c>
      <c r="Y2394" s="1">
        <v>9.4493370786516842</v>
      </c>
    </row>
    <row r="2395" spans="1:25" x14ac:dyDescent="0.25">
      <c r="A2395" s="1" t="s">
        <v>286</v>
      </c>
      <c r="B2395" s="1" t="s">
        <v>20</v>
      </c>
      <c r="C2395" s="1"/>
      <c r="D2395" s="1" t="s">
        <v>21</v>
      </c>
      <c r="E2395" s="1">
        <v>69.2</v>
      </c>
      <c r="F2395" s="1">
        <v>69.2</v>
      </c>
      <c r="G2395" s="1">
        <v>67.3</v>
      </c>
      <c r="H2395" s="1">
        <v>69.5</v>
      </c>
      <c r="I2395" s="1">
        <v>70</v>
      </c>
      <c r="J2395" s="1">
        <v>75.3</v>
      </c>
      <c r="K2395" s="1">
        <v>77.099999999999994</v>
      </c>
      <c r="L2395" s="1">
        <v>78.099999999999994</v>
      </c>
      <c r="M2395" s="1">
        <v>77</v>
      </c>
      <c r="N2395" s="1">
        <v>73.512861736334415</v>
      </c>
      <c r="O2395" s="1">
        <v>76.428253968253969</v>
      </c>
      <c r="P2395" s="1">
        <v>75.410164738871359</v>
      </c>
      <c r="Q2395" s="1">
        <v>75.985903398926652</v>
      </c>
      <c r="R2395" s="1">
        <v>79.407477820025349</v>
      </c>
      <c r="S2395" s="1">
        <v>79.235818908122511</v>
      </c>
      <c r="T2395" s="1">
        <v>76.573625254582495</v>
      </c>
      <c r="U2395" s="1">
        <v>85.532325951303065</v>
      </c>
      <c r="V2395" s="1">
        <v>85.508347488473675</v>
      </c>
      <c r="W2395" s="1">
        <v>88.496296296296293</v>
      </c>
      <c r="X2395" s="1">
        <v>89.851269035532994</v>
      </c>
      <c r="Y2395" s="1">
        <v>89.949337078651695</v>
      </c>
    </row>
    <row r="2396" spans="1:25" x14ac:dyDescent="0.25">
      <c r="A2396" s="1" t="s">
        <v>287</v>
      </c>
      <c r="B2396" s="1" t="s">
        <v>4</v>
      </c>
      <c r="C2396" s="1"/>
      <c r="D2396" s="1" t="s">
        <v>5</v>
      </c>
      <c r="E2396" s="1"/>
      <c r="F2396" s="1"/>
      <c r="G2396" s="1"/>
      <c r="H2396" s="1"/>
      <c r="I2396" s="1"/>
      <c r="J2396" s="1"/>
      <c r="K2396" s="1"/>
      <c r="L2396" s="1"/>
      <c r="M2396" s="1"/>
      <c r="N2396" s="1">
        <v>9.8000000000000007</v>
      </c>
      <c r="O2396" s="1">
        <v>10.1</v>
      </c>
      <c r="P2396" s="1">
        <v>11.5</v>
      </c>
      <c r="Q2396" s="1">
        <v>9.6</v>
      </c>
      <c r="R2396" s="1">
        <v>9.1999999999999993</v>
      </c>
      <c r="S2396" s="1">
        <v>9.3000000000000007</v>
      </c>
      <c r="T2396" s="1">
        <v>10.7</v>
      </c>
      <c r="U2396" s="1">
        <v>9.5</v>
      </c>
      <c r="V2396" s="1">
        <v>8.3000000000000007</v>
      </c>
      <c r="W2396" s="1">
        <v>8.3000000000000007</v>
      </c>
      <c r="X2396" s="1">
        <v>7.6</v>
      </c>
      <c r="Y2396" s="1">
        <v>7.7</v>
      </c>
    </row>
    <row r="2397" spans="1:25" x14ac:dyDescent="0.25">
      <c r="A2397" s="1" t="s">
        <v>287</v>
      </c>
      <c r="B2397" s="1" t="s">
        <v>6</v>
      </c>
      <c r="C2397" s="1"/>
      <c r="D2397" s="1" t="s">
        <v>7</v>
      </c>
      <c r="E2397" s="1"/>
      <c r="F2397" s="1"/>
      <c r="G2397" s="1"/>
      <c r="H2397" s="1"/>
      <c r="I2397" s="1"/>
      <c r="J2397" s="1"/>
      <c r="K2397" s="1"/>
      <c r="L2397" s="1"/>
      <c r="M2397" s="1"/>
      <c r="N2397" s="1">
        <v>21.297728596389046</v>
      </c>
      <c r="O2397" s="1">
        <v>21.00275992114511</v>
      </c>
      <c r="P2397" s="1">
        <v>21.463990845876243</v>
      </c>
      <c r="Q2397" s="1">
        <v>20.167224080267559</v>
      </c>
      <c r="R2397" s="1">
        <v>18.752366584951911</v>
      </c>
      <c r="S2397" s="1">
        <v>17.319674431658715</v>
      </c>
      <c r="T2397" s="1">
        <v>17.373554177847691</v>
      </c>
      <c r="U2397" s="1">
        <v>20.11687046060495</v>
      </c>
      <c r="V2397" s="1">
        <v>20.152593981605502</v>
      </c>
      <c r="W2397" s="1">
        <v>20.646833516529973</v>
      </c>
      <c r="X2397" s="1">
        <v>20.402491764507136</v>
      </c>
      <c r="Y2397" s="1">
        <v>21.469554289544241</v>
      </c>
    </row>
    <row r="2398" spans="1:25" x14ac:dyDescent="0.25">
      <c r="A2398" s="1" t="s">
        <v>287</v>
      </c>
      <c r="B2398" s="1" t="s">
        <v>8</v>
      </c>
      <c r="C2398" s="1"/>
      <c r="D2398" s="1" t="s">
        <v>9</v>
      </c>
      <c r="E2398" s="1"/>
      <c r="F2398" s="1"/>
      <c r="G2398" s="1"/>
      <c r="H2398" s="1"/>
      <c r="I2398" s="1"/>
      <c r="J2398" s="1"/>
      <c r="K2398" s="1"/>
      <c r="L2398" s="1"/>
      <c r="M2398" s="1"/>
      <c r="N2398" s="1">
        <v>11.23358016473917</v>
      </c>
      <c r="O2398" s="1">
        <v>11.03901602811348</v>
      </c>
      <c r="P2398" s="1">
        <v>12.085212569316081</v>
      </c>
      <c r="Q2398" s="1">
        <v>12.529765886287624</v>
      </c>
      <c r="R2398" s="1">
        <v>11.975429002451444</v>
      </c>
      <c r="S2398" s="1">
        <v>11.108784731967443</v>
      </c>
      <c r="T2398" s="1">
        <v>11.725742574257426</v>
      </c>
      <c r="U2398" s="1">
        <v>12.484260365909716</v>
      </c>
      <c r="V2398" s="1">
        <v>11.68576658630235</v>
      </c>
      <c r="W2398" s="1">
        <v>12.99245793523294</v>
      </c>
      <c r="X2398" s="1">
        <v>13.841177464312867</v>
      </c>
      <c r="Y2398" s="1">
        <v>14.61816353887399</v>
      </c>
    </row>
    <row r="2399" spans="1:25" x14ac:dyDescent="0.25">
      <c r="A2399" s="1" t="s">
        <v>287</v>
      </c>
      <c r="B2399" s="1" t="s">
        <v>10</v>
      </c>
      <c r="C2399" s="1"/>
      <c r="D2399" s="1" t="s">
        <v>11</v>
      </c>
      <c r="E2399" s="1"/>
      <c r="F2399" s="1"/>
      <c r="G2399" s="1"/>
      <c r="H2399" s="1"/>
      <c r="I2399" s="1"/>
      <c r="J2399" s="1"/>
      <c r="K2399" s="1"/>
      <c r="L2399" s="1"/>
      <c r="M2399" s="1"/>
      <c r="N2399" s="1">
        <v>9.068691238871784</v>
      </c>
      <c r="O2399" s="1">
        <v>8.2582240507414078</v>
      </c>
      <c r="P2399" s="1">
        <v>8.5507965848076743</v>
      </c>
      <c r="Q2399" s="1">
        <v>8.4030100334448168</v>
      </c>
      <c r="R2399" s="1">
        <v>7.8722044125966439</v>
      </c>
      <c r="S2399" s="1">
        <v>7.7715408363738412</v>
      </c>
      <c r="T2399" s="1">
        <v>7.2007032478948823</v>
      </c>
      <c r="U2399" s="1">
        <v>7.4988691734853354</v>
      </c>
      <c r="V2399" s="1">
        <v>8.0616394320921501</v>
      </c>
      <c r="W2399" s="1">
        <v>9.5607085482370842</v>
      </c>
      <c r="X2399" s="1">
        <v>9.5563307711799972</v>
      </c>
      <c r="Y2399" s="1">
        <v>9.8122821715817707</v>
      </c>
    </row>
    <row r="2400" spans="1:25" x14ac:dyDescent="0.25">
      <c r="A2400" s="1" t="s">
        <v>287</v>
      </c>
      <c r="B2400" s="1" t="s">
        <v>12</v>
      </c>
      <c r="C2400" s="1"/>
      <c r="D2400" s="1" t="s">
        <v>13</v>
      </c>
      <c r="E2400" s="1"/>
      <c r="F2400" s="1"/>
      <c r="G2400" s="1"/>
      <c r="H2400" s="1"/>
      <c r="I2400" s="1"/>
      <c r="J2400" s="1"/>
      <c r="K2400" s="1"/>
      <c r="L2400" s="1"/>
      <c r="M2400" s="1"/>
      <c r="N2400" s="1">
        <v>10.205074039556798</v>
      </c>
      <c r="O2400" s="1">
        <v>11.190720193665525</v>
      </c>
      <c r="P2400" s="1">
        <v>10.480883670016915</v>
      </c>
      <c r="Q2400" s="1">
        <v>9.8294019607843133</v>
      </c>
      <c r="R2400" s="1">
        <v>8.8334119728693619</v>
      </c>
      <c r="S2400" s="1">
        <v>9.6845289025967567</v>
      </c>
      <c r="T2400" s="1">
        <v>10.475731695614625</v>
      </c>
      <c r="U2400" s="1">
        <v>9.6375069612028952</v>
      </c>
      <c r="V2400" s="1">
        <v>9.1672198016130526</v>
      </c>
      <c r="W2400" s="1">
        <v>8.7771149674620386</v>
      </c>
      <c r="X2400" s="1">
        <v>9.3369750768180282</v>
      </c>
      <c r="Y2400" s="1">
        <v>8.9444995722840037</v>
      </c>
    </row>
    <row r="2401" spans="1:25" x14ac:dyDescent="0.25">
      <c r="A2401" s="1" t="s">
        <v>287</v>
      </c>
      <c r="B2401" s="1" t="s">
        <v>14</v>
      </c>
      <c r="C2401" s="1"/>
      <c r="D2401" s="1" t="s">
        <v>15</v>
      </c>
      <c r="E2401" s="1"/>
      <c r="F2401" s="1"/>
      <c r="G2401" s="1"/>
      <c r="H2401" s="1"/>
      <c r="I2401" s="1"/>
      <c r="J2401" s="1"/>
      <c r="K2401" s="1"/>
      <c r="L2401" s="1"/>
      <c r="M2401" s="1"/>
      <c r="N2401" s="1">
        <v>9.1957129543336418</v>
      </c>
      <c r="O2401" s="1">
        <v>10.849203147064758</v>
      </c>
      <c r="P2401" s="1">
        <v>11.672206189670614</v>
      </c>
      <c r="Q2401" s="1">
        <v>11.594735294117648</v>
      </c>
      <c r="R2401" s="1">
        <v>11.239447557259412</v>
      </c>
      <c r="S2401" s="1">
        <v>12.118197194309026</v>
      </c>
      <c r="T2401" s="1">
        <v>12.476038767872566</v>
      </c>
      <c r="U2401" s="1">
        <v>12.574651939855206</v>
      </c>
      <c r="V2401" s="1">
        <v>13.385167331046629</v>
      </c>
      <c r="W2401" s="1">
        <v>12.870101229211857</v>
      </c>
      <c r="X2401" s="1">
        <v>12.833936497097987</v>
      </c>
      <c r="Y2401" s="1">
        <v>13.659452523524381</v>
      </c>
    </row>
    <row r="2402" spans="1:25" x14ac:dyDescent="0.25">
      <c r="A2402" s="1" t="s">
        <v>287</v>
      </c>
      <c r="B2402" s="1" t="s">
        <v>16</v>
      </c>
      <c r="C2402" s="1"/>
      <c r="D2402" s="1" t="s">
        <v>17</v>
      </c>
      <c r="E2402" s="1"/>
      <c r="F2402" s="1"/>
      <c r="G2402" s="1"/>
      <c r="H2402" s="1"/>
      <c r="I2402" s="1"/>
      <c r="J2402" s="1"/>
      <c r="K2402" s="1"/>
      <c r="L2402" s="1"/>
      <c r="M2402" s="1"/>
      <c r="N2402" s="1">
        <v>10.499213006109558</v>
      </c>
      <c r="O2402" s="1">
        <v>12.16007665926972</v>
      </c>
      <c r="P2402" s="1">
        <v>12.44691014031247</v>
      </c>
      <c r="Q2402" s="1">
        <v>11.675862745098041</v>
      </c>
      <c r="R2402" s="1">
        <v>11.227140469871228</v>
      </c>
      <c r="S2402" s="1">
        <v>11.79727390309422</v>
      </c>
      <c r="T2402" s="1">
        <v>11.848229536512811</v>
      </c>
      <c r="U2402" s="1">
        <v>11.887841098941896</v>
      </c>
      <c r="V2402" s="1">
        <v>12.047612867340318</v>
      </c>
      <c r="W2402" s="1">
        <v>11.552783803326104</v>
      </c>
      <c r="X2402" s="1">
        <v>12.229088426083988</v>
      </c>
      <c r="Y2402" s="1">
        <v>11.996047904191617</v>
      </c>
    </row>
    <row r="2403" spans="1:25" x14ac:dyDescent="0.25">
      <c r="A2403" s="1" t="s">
        <v>287</v>
      </c>
      <c r="B2403" s="1" t="s">
        <v>18</v>
      </c>
      <c r="C2403" s="1"/>
      <c r="D2403" s="1" t="s">
        <v>19</v>
      </c>
      <c r="E2403" s="1"/>
      <c r="F2403" s="1"/>
      <c r="G2403" s="1"/>
      <c r="H2403" s="1"/>
      <c r="I2403" s="1"/>
      <c r="J2403" s="1"/>
      <c r="K2403" s="1"/>
      <c r="L2403" s="1"/>
      <c r="M2403" s="1"/>
      <c r="N2403" s="1">
        <v>7.8242765273311896</v>
      </c>
      <c r="O2403" s="1">
        <v>7.6317460317460322</v>
      </c>
      <c r="P2403" s="1">
        <v>8.3024886084822995</v>
      </c>
      <c r="Q2403" s="1">
        <v>8.3200715563506265</v>
      </c>
      <c r="R2403" s="1">
        <v>8.687705956907477</v>
      </c>
      <c r="S2403" s="1">
        <v>8.5420505992010654</v>
      </c>
      <c r="T2403" s="1">
        <v>8.3939918533604896</v>
      </c>
      <c r="U2403" s="1">
        <v>7.9793955707818425</v>
      </c>
      <c r="V2403" s="1">
        <v>8.7570735258432428</v>
      </c>
      <c r="W2403" s="1">
        <v>8.9185185185185194</v>
      </c>
      <c r="X2403" s="1">
        <v>8.8310659898477155</v>
      </c>
      <c r="Y2403" s="1">
        <v>9.2427415730337081</v>
      </c>
    </row>
    <row r="2404" spans="1:25" x14ac:dyDescent="0.25">
      <c r="A2404" s="1" t="s">
        <v>287</v>
      </c>
      <c r="B2404" s="1" t="s">
        <v>20</v>
      </c>
      <c r="C2404" s="1"/>
      <c r="D2404" s="1" t="s">
        <v>21</v>
      </c>
      <c r="E2404" s="1">
        <v>72.3</v>
      </c>
      <c r="F2404" s="1">
        <v>70.400000000000006</v>
      </c>
      <c r="G2404" s="1">
        <v>73</v>
      </c>
      <c r="H2404" s="1">
        <v>81.5</v>
      </c>
      <c r="I2404" s="1">
        <v>82.5</v>
      </c>
      <c r="J2404" s="1">
        <v>85.1</v>
      </c>
      <c r="K2404" s="1">
        <v>86.2</v>
      </c>
      <c r="L2404" s="1">
        <v>84.399999999999991</v>
      </c>
      <c r="M2404" s="1">
        <v>88.1</v>
      </c>
      <c r="N2404" s="1">
        <v>89.12427652733119</v>
      </c>
      <c r="O2404" s="1">
        <v>92.231746031746027</v>
      </c>
      <c r="P2404" s="1">
        <v>96.502488608482281</v>
      </c>
      <c r="Q2404" s="1">
        <v>92.120071556350638</v>
      </c>
      <c r="R2404" s="1">
        <v>87.787705956907487</v>
      </c>
      <c r="S2404" s="1">
        <v>87.64205059920107</v>
      </c>
      <c r="T2404" s="1">
        <v>90.193991853360501</v>
      </c>
      <c r="U2404" s="1">
        <v>91.679395570781836</v>
      </c>
      <c r="V2404" s="1">
        <v>91.557073525843236</v>
      </c>
      <c r="W2404" s="1">
        <v>93.618518518518528</v>
      </c>
      <c r="X2404" s="1">
        <v>94.631065989847727</v>
      </c>
      <c r="Y2404" s="1">
        <v>97.442741573033715</v>
      </c>
    </row>
    <row r="2405" spans="1:25" x14ac:dyDescent="0.25">
      <c r="A2405" s="1" t="s">
        <v>288</v>
      </c>
      <c r="B2405" s="1" t="s">
        <v>4</v>
      </c>
      <c r="C2405" s="1"/>
      <c r="D2405" s="1" t="s">
        <v>5</v>
      </c>
      <c r="E2405" s="1"/>
      <c r="F2405" s="1"/>
      <c r="G2405" s="1"/>
      <c r="H2405" s="1"/>
      <c r="I2405" s="1"/>
      <c r="J2405" s="1"/>
      <c r="K2405" s="1"/>
      <c r="L2405" s="1"/>
      <c r="M2405" s="1"/>
      <c r="N2405" s="1">
        <v>245.1</v>
      </c>
      <c r="O2405" s="1">
        <v>255.9</v>
      </c>
      <c r="P2405" s="1">
        <v>295.2</v>
      </c>
      <c r="Q2405" s="1">
        <v>253.1</v>
      </c>
      <c r="R2405" s="1">
        <v>289.5</v>
      </c>
      <c r="S2405" s="1">
        <v>291</v>
      </c>
      <c r="T2405" s="1">
        <v>258.10000000000002</v>
      </c>
      <c r="U2405" s="1">
        <v>206.8</v>
      </c>
      <c r="V2405" s="1">
        <v>193.6</v>
      </c>
      <c r="W2405" s="1">
        <v>196.5</v>
      </c>
      <c r="X2405" s="1">
        <v>183.6</v>
      </c>
      <c r="Y2405" s="1">
        <v>179.5</v>
      </c>
    </row>
    <row r="2406" spans="1:25" x14ac:dyDescent="0.25">
      <c r="A2406" s="1" t="s">
        <v>288</v>
      </c>
      <c r="B2406" s="1" t="s">
        <v>6</v>
      </c>
      <c r="C2406" s="1"/>
      <c r="D2406" s="1" t="s">
        <v>7</v>
      </c>
      <c r="E2406" s="1"/>
      <c r="F2406" s="1"/>
      <c r="G2406" s="1"/>
      <c r="H2406" s="1"/>
      <c r="I2406" s="1"/>
      <c r="J2406" s="1"/>
      <c r="K2406" s="1"/>
      <c r="L2406" s="1"/>
      <c r="M2406" s="1"/>
      <c r="N2406" s="1">
        <v>146.30097861749067</v>
      </c>
      <c r="O2406" s="1">
        <v>147.28695260102575</v>
      </c>
      <c r="P2406" s="1">
        <v>141.42953721344725</v>
      </c>
      <c r="Q2406" s="1">
        <v>147.65242949578806</v>
      </c>
      <c r="R2406" s="1">
        <v>154.04697986577182</v>
      </c>
      <c r="S2406" s="1">
        <v>152.1031477858794</v>
      </c>
      <c r="T2406" s="1">
        <v>159.32032510885341</v>
      </c>
      <c r="U2406" s="1">
        <v>164.85191828599898</v>
      </c>
      <c r="V2406" s="1">
        <v>166.96812848104688</v>
      </c>
      <c r="W2406" s="1">
        <v>170.23367093949466</v>
      </c>
      <c r="X2406" s="1">
        <v>177.9718141615412</v>
      </c>
      <c r="Y2406" s="1">
        <v>178.53828254015912</v>
      </c>
    </row>
    <row r="2407" spans="1:25" x14ac:dyDescent="0.25">
      <c r="A2407" s="1" t="s">
        <v>288</v>
      </c>
      <c r="B2407" s="1" t="s">
        <v>8</v>
      </c>
      <c r="C2407" s="1"/>
      <c r="D2407" s="1" t="s">
        <v>9</v>
      </c>
      <c r="E2407" s="1"/>
      <c r="F2407" s="1"/>
      <c r="G2407" s="1"/>
      <c r="H2407" s="1"/>
      <c r="I2407" s="1"/>
      <c r="J2407" s="1"/>
      <c r="K2407" s="1"/>
      <c r="L2407" s="1"/>
      <c r="M2407" s="1"/>
      <c r="N2407" s="1">
        <v>104.88132707319832</v>
      </c>
      <c r="O2407" s="1">
        <v>108.83218170546132</v>
      </c>
      <c r="P2407" s="1">
        <v>108.60702476799213</v>
      </c>
      <c r="Q2407" s="1">
        <v>108.2194786961299</v>
      </c>
      <c r="R2407" s="1">
        <v>112.1973154362416</v>
      </c>
      <c r="S2407" s="1">
        <v>121.64145473946294</v>
      </c>
      <c r="T2407" s="1">
        <v>126.37183164005805</v>
      </c>
      <c r="U2407" s="1">
        <v>148.92038974699665</v>
      </c>
      <c r="V2407" s="1">
        <v>143.73805764343268</v>
      </c>
      <c r="W2407" s="1">
        <v>149.68527193121275</v>
      </c>
      <c r="X2407" s="1">
        <v>157.08555888781578</v>
      </c>
      <c r="Y2407" s="1">
        <v>155.02280438372617</v>
      </c>
    </row>
    <row r="2408" spans="1:25" x14ac:dyDescent="0.25">
      <c r="A2408" s="1" t="s">
        <v>288</v>
      </c>
      <c r="B2408" s="1" t="s">
        <v>10</v>
      </c>
      <c r="C2408" s="1"/>
      <c r="D2408" s="1" t="s">
        <v>11</v>
      </c>
      <c r="E2408" s="1"/>
      <c r="F2408" s="1"/>
      <c r="G2408" s="1"/>
      <c r="H2408" s="1"/>
      <c r="I2408" s="1"/>
      <c r="J2408" s="1"/>
      <c r="K2408" s="1"/>
      <c r="L2408" s="1"/>
      <c r="M2408" s="1"/>
      <c r="N2408" s="1">
        <v>19.41769430931101</v>
      </c>
      <c r="O2408" s="1">
        <v>20.980865693512936</v>
      </c>
      <c r="P2408" s="1">
        <v>21.863438018560629</v>
      </c>
      <c r="Q2408" s="1">
        <v>23.428091808082041</v>
      </c>
      <c r="R2408" s="1">
        <v>24.255704697986577</v>
      </c>
      <c r="S2408" s="1">
        <v>24.555397474657653</v>
      </c>
      <c r="T2408" s="1">
        <v>25.907843251088536</v>
      </c>
      <c r="U2408" s="1">
        <v>26.727691967004372</v>
      </c>
      <c r="V2408" s="1">
        <v>29.193813875520469</v>
      </c>
      <c r="W2408" s="1">
        <v>28.681057129292611</v>
      </c>
      <c r="X2408" s="1">
        <v>31.64262695064301</v>
      </c>
      <c r="Y2408" s="1">
        <v>31.238913076114699</v>
      </c>
    </row>
    <row r="2409" spans="1:25" x14ac:dyDescent="0.25">
      <c r="A2409" s="1" t="s">
        <v>288</v>
      </c>
      <c r="B2409" s="1" t="s">
        <v>12</v>
      </c>
      <c r="C2409" s="1"/>
      <c r="D2409" s="1" t="s">
        <v>13</v>
      </c>
      <c r="E2409" s="1"/>
      <c r="F2409" s="1"/>
      <c r="G2409" s="1"/>
      <c r="H2409" s="1"/>
      <c r="I2409" s="1"/>
      <c r="J2409" s="1"/>
      <c r="K2409" s="1"/>
      <c r="L2409" s="1"/>
      <c r="M2409" s="1"/>
      <c r="N2409" s="1">
        <v>59.122744845360828</v>
      </c>
      <c r="O2409" s="1">
        <v>58.21227322921596</v>
      </c>
      <c r="P2409" s="1">
        <v>57.649825931901169</v>
      </c>
      <c r="Q2409" s="1">
        <v>55.914419875352174</v>
      </c>
      <c r="R2409" s="1">
        <v>54.132626298186928</v>
      </c>
      <c r="S2409" s="1">
        <v>53.54778495406169</v>
      </c>
      <c r="T2409" s="1">
        <v>48.272362138376558</v>
      </c>
      <c r="U2409" s="1">
        <v>63.097722076382425</v>
      </c>
      <c r="V2409" s="1">
        <v>63.939766182412107</v>
      </c>
      <c r="W2409" s="1">
        <v>59.556040438079194</v>
      </c>
      <c r="X2409" s="1">
        <v>55.864174401771265</v>
      </c>
      <c r="Y2409" s="1">
        <v>58.259370039268113</v>
      </c>
    </row>
    <row r="2410" spans="1:25" x14ac:dyDescent="0.25">
      <c r="A2410" s="1" t="s">
        <v>288</v>
      </c>
      <c r="B2410" s="1" t="s">
        <v>14</v>
      </c>
      <c r="C2410" s="1"/>
      <c r="D2410" s="1" t="s">
        <v>15</v>
      </c>
      <c r="E2410" s="1"/>
      <c r="F2410" s="1"/>
      <c r="G2410" s="1"/>
      <c r="H2410" s="1"/>
      <c r="I2410" s="1"/>
      <c r="J2410" s="1"/>
      <c r="K2410" s="1"/>
      <c r="L2410" s="1"/>
      <c r="M2410" s="1"/>
      <c r="N2410" s="1">
        <v>48.191527061855659</v>
      </c>
      <c r="O2410" s="1">
        <v>46.757753588894147</v>
      </c>
      <c r="P2410" s="1">
        <v>48.643253799779238</v>
      </c>
      <c r="Q2410" s="1">
        <v>47.639801929480072</v>
      </c>
      <c r="R2410" s="1">
        <v>44.110825558880471</v>
      </c>
      <c r="S2410" s="1">
        <v>44.595797325570821</v>
      </c>
      <c r="T2410" s="1">
        <v>45.333292762849929</v>
      </c>
      <c r="U2410" s="1">
        <v>55.355406893047686</v>
      </c>
      <c r="V2410" s="1">
        <v>57.334479497979892</v>
      </c>
      <c r="W2410" s="1">
        <v>56.91882055602359</v>
      </c>
      <c r="X2410" s="1">
        <v>56.620582474665753</v>
      </c>
      <c r="Y2410" s="1">
        <v>59.223836577826049</v>
      </c>
    </row>
    <row r="2411" spans="1:25" x14ac:dyDescent="0.25">
      <c r="A2411" s="1" t="s">
        <v>288</v>
      </c>
      <c r="B2411" s="1" t="s">
        <v>16</v>
      </c>
      <c r="C2411" s="1"/>
      <c r="D2411" s="1" t="s">
        <v>17</v>
      </c>
      <c r="E2411" s="1"/>
      <c r="F2411" s="1"/>
      <c r="G2411" s="1"/>
      <c r="H2411" s="1"/>
      <c r="I2411" s="1"/>
      <c r="J2411" s="1"/>
      <c r="K2411" s="1"/>
      <c r="L2411" s="1"/>
      <c r="M2411" s="1"/>
      <c r="N2411" s="1">
        <v>50.685728092783506</v>
      </c>
      <c r="O2411" s="1">
        <v>45.829973181889891</v>
      </c>
      <c r="P2411" s="1">
        <v>46.106920268319612</v>
      </c>
      <c r="Q2411" s="1">
        <v>46.245778195167773</v>
      </c>
      <c r="R2411" s="1">
        <v>42.856548142932581</v>
      </c>
      <c r="S2411" s="1">
        <v>40.656417720367514</v>
      </c>
      <c r="T2411" s="1">
        <v>38.294345098773533</v>
      </c>
      <c r="U2411" s="1">
        <v>50.546871030569903</v>
      </c>
      <c r="V2411" s="1">
        <v>50.625754319608014</v>
      </c>
      <c r="W2411" s="1">
        <v>50.925139005897229</v>
      </c>
      <c r="X2411" s="1">
        <v>49.015243123562968</v>
      </c>
      <c r="Y2411" s="1">
        <v>49.816793382905836</v>
      </c>
    </row>
    <row r="2412" spans="1:25" x14ac:dyDescent="0.25">
      <c r="A2412" s="1" t="s">
        <v>288</v>
      </c>
      <c r="B2412" s="1" t="s">
        <v>18</v>
      </c>
      <c r="C2412" s="1"/>
      <c r="D2412" s="1" t="s">
        <v>19</v>
      </c>
      <c r="E2412" s="1"/>
      <c r="F2412" s="1"/>
      <c r="G2412" s="1"/>
      <c r="H2412" s="1"/>
      <c r="I2412" s="1"/>
      <c r="J2412" s="1"/>
      <c r="K2412" s="1"/>
      <c r="L2412" s="1"/>
      <c r="M2412" s="1"/>
      <c r="N2412" s="1">
        <v>40.155136676321504</v>
      </c>
      <c r="O2412" s="1">
        <v>41.670329670329664</v>
      </c>
      <c r="P2412" s="1">
        <v>43.323657041903608</v>
      </c>
      <c r="Q2412" s="1">
        <v>50.761139149242965</v>
      </c>
      <c r="R2412" s="1">
        <v>48.421270409304405</v>
      </c>
      <c r="S2412" s="1">
        <v>49.635217415636021</v>
      </c>
      <c r="T2412" s="1">
        <v>52.930427729411136</v>
      </c>
      <c r="U2412" s="1">
        <v>50.333670334580795</v>
      </c>
      <c r="V2412" s="1">
        <v>55.783161437411792</v>
      </c>
      <c r="W2412" s="1">
        <v>62.780393490659833</v>
      </c>
      <c r="X2412" s="1">
        <v>56.873980280228331</v>
      </c>
      <c r="Y2412" s="1">
        <v>55.287601905770252</v>
      </c>
    </row>
    <row r="2413" spans="1:25" x14ac:dyDescent="0.25">
      <c r="A2413" s="1" t="s">
        <v>288</v>
      </c>
      <c r="B2413" s="1" t="s">
        <v>20</v>
      </c>
      <c r="C2413" s="1"/>
      <c r="D2413" s="1" t="s">
        <v>21</v>
      </c>
      <c r="E2413" s="1">
        <v>847.40000000000009</v>
      </c>
      <c r="F2413" s="1">
        <v>858.90000000000009</v>
      </c>
      <c r="G2413" s="1">
        <v>873.90000000000009</v>
      </c>
      <c r="H2413" s="1">
        <v>752.90000000000009</v>
      </c>
      <c r="I2413" s="1">
        <v>706</v>
      </c>
      <c r="J2413" s="1">
        <v>707.59999999999991</v>
      </c>
      <c r="K2413" s="1">
        <v>710.5</v>
      </c>
      <c r="L2413" s="1">
        <v>718.7</v>
      </c>
      <c r="M2413" s="1">
        <v>698.7</v>
      </c>
      <c r="N2413" s="1">
        <v>713.85513667632154</v>
      </c>
      <c r="O2413" s="1">
        <v>725.47032967032965</v>
      </c>
      <c r="P2413" s="1">
        <v>762.82365704190363</v>
      </c>
      <c r="Q2413" s="1">
        <v>732.96113914924297</v>
      </c>
      <c r="R2413" s="1">
        <v>769.52127040930452</v>
      </c>
      <c r="S2413" s="1">
        <v>777.73521741563604</v>
      </c>
      <c r="T2413" s="1">
        <v>754.53042772941126</v>
      </c>
      <c r="U2413" s="1">
        <v>766.63367033458076</v>
      </c>
      <c r="V2413" s="1">
        <v>761.18316143741185</v>
      </c>
      <c r="W2413" s="1">
        <v>775.28039349065989</v>
      </c>
      <c r="X2413" s="1">
        <v>768.67398028022831</v>
      </c>
      <c r="Y2413" s="1">
        <v>766.88760190577034</v>
      </c>
    </row>
    <row r="2414" spans="1:25" x14ac:dyDescent="0.25">
      <c r="A2414" s="1" t="s">
        <v>289</v>
      </c>
      <c r="B2414" s="1" t="s">
        <v>4</v>
      </c>
      <c r="C2414" s="1"/>
      <c r="D2414" s="1" t="s">
        <v>5</v>
      </c>
      <c r="E2414" s="1"/>
      <c r="F2414" s="1"/>
      <c r="G2414" s="1"/>
      <c r="H2414" s="1"/>
      <c r="I2414" s="1"/>
      <c r="J2414" s="1"/>
      <c r="K2414" s="1"/>
      <c r="L2414" s="1"/>
      <c r="M2414" s="1"/>
      <c r="N2414" s="1">
        <v>139.19999999999999</v>
      </c>
      <c r="O2414" s="1">
        <v>139.1</v>
      </c>
      <c r="P2414" s="1">
        <v>142.4</v>
      </c>
      <c r="Q2414" s="1">
        <v>111.4</v>
      </c>
      <c r="R2414" s="1">
        <v>109.5</v>
      </c>
      <c r="S2414" s="1">
        <v>114.4</v>
      </c>
      <c r="T2414" s="1">
        <v>119.1</v>
      </c>
      <c r="U2414" s="1">
        <v>107.1</v>
      </c>
      <c r="V2414" s="1">
        <v>97.9</v>
      </c>
      <c r="W2414" s="1">
        <v>97.2</v>
      </c>
      <c r="X2414" s="1">
        <v>86.4</v>
      </c>
      <c r="Y2414" s="1">
        <v>86.5</v>
      </c>
    </row>
    <row r="2415" spans="1:25" x14ac:dyDescent="0.25">
      <c r="A2415" s="1" t="s">
        <v>289</v>
      </c>
      <c r="B2415" s="1" t="s">
        <v>6</v>
      </c>
      <c r="C2415" s="1"/>
      <c r="D2415" s="1" t="s">
        <v>7</v>
      </c>
      <c r="E2415" s="1"/>
      <c r="F2415" s="1"/>
      <c r="G2415" s="1"/>
      <c r="H2415" s="1"/>
      <c r="I2415" s="1"/>
      <c r="J2415" s="1"/>
      <c r="K2415" s="1"/>
      <c r="L2415" s="1"/>
      <c r="M2415" s="1"/>
      <c r="N2415" s="1">
        <v>141.18142889467134</v>
      </c>
      <c r="O2415" s="1">
        <v>142.47067575945442</v>
      </c>
      <c r="P2415" s="1">
        <v>126.77229426587179</v>
      </c>
      <c r="Q2415" s="1">
        <v>128.92768282261019</v>
      </c>
      <c r="R2415" s="1">
        <v>128.76546021093</v>
      </c>
      <c r="S2415" s="1">
        <v>129.41940838223962</v>
      </c>
      <c r="T2415" s="1">
        <v>124.69668505079828</v>
      </c>
      <c r="U2415" s="1">
        <v>130.76432486297955</v>
      </c>
      <c r="V2415" s="1">
        <v>132.95257665062454</v>
      </c>
      <c r="W2415" s="1">
        <v>139.56494171018622</v>
      </c>
      <c r="X2415" s="1">
        <v>135.47765973669496</v>
      </c>
      <c r="Y2415" s="1">
        <v>139.30676074663464</v>
      </c>
    </row>
    <row r="2416" spans="1:25" x14ac:dyDescent="0.25">
      <c r="A2416" s="1" t="s">
        <v>289</v>
      </c>
      <c r="B2416" s="1" t="s">
        <v>8</v>
      </c>
      <c r="C2416" s="1"/>
      <c r="D2416" s="1" t="s">
        <v>9</v>
      </c>
      <c r="E2416" s="1"/>
      <c r="F2416" s="1"/>
      <c r="G2416" s="1"/>
      <c r="H2416" s="1"/>
      <c r="I2416" s="1"/>
      <c r="J2416" s="1"/>
      <c r="K2416" s="1"/>
      <c r="L2416" s="1"/>
      <c r="M2416" s="1"/>
      <c r="N2416" s="1">
        <v>101.48036542595315</v>
      </c>
      <c r="O2416" s="1">
        <v>110.93453192808433</v>
      </c>
      <c r="P2416" s="1">
        <v>98.930114928400215</v>
      </c>
      <c r="Q2416" s="1">
        <v>97.015291173238921</v>
      </c>
      <c r="R2416" s="1">
        <v>94.359575743048893</v>
      </c>
      <c r="S2416" s="1">
        <v>104.28723694350583</v>
      </c>
      <c r="T2416" s="1">
        <v>107.42578809869374</v>
      </c>
      <c r="U2416" s="1">
        <v>124.33465648009746</v>
      </c>
      <c r="V2416" s="1">
        <v>122.80111393500246</v>
      </c>
      <c r="W2416" s="1">
        <v>129.22108455979321</v>
      </c>
      <c r="X2416" s="1">
        <v>119.43499212118132</v>
      </c>
      <c r="Y2416" s="1">
        <v>121.71868087874694</v>
      </c>
    </row>
    <row r="2417" spans="1:25" x14ac:dyDescent="0.25">
      <c r="A2417" s="1" t="s">
        <v>289</v>
      </c>
      <c r="B2417" s="1" t="s">
        <v>10</v>
      </c>
      <c r="C2417" s="1"/>
      <c r="D2417" s="1" t="s">
        <v>11</v>
      </c>
      <c r="E2417" s="1"/>
      <c r="F2417" s="1"/>
      <c r="G2417" s="1"/>
      <c r="H2417" s="1"/>
      <c r="I2417" s="1"/>
      <c r="J2417" s="1"/>
      <c r="K2417" s="1"/>
      <c r="L2417" s="1"/>
      <c r="M2417" s="1"/>
      <c r="N2417" s="1">
        <v>18.738205679375497</v>
      </c>
      <c r="O2417" s="1">
        <v>20.294792312461254</v>
      </c>
      <c r="P2417" s="1">
        <v>19.597590805727979</v>
      </c>
      <c r="Q2417" s="1">
        <v>20.457026004150901</v>
      </c>
      <c r="R2417" s="1">
        <v>20.274964046021093</v>
      </c>
      <c r="S2417" s="1">
        <v>20.89335467425455</v>
      </c>
      <c r="T2417" s="1">
        <v>20.277526850507986</v>
      </c>
      <c r="U2417" s="1">
        <v>21.201018656922994</v>
      </c>
      <c r="V2417" s="1">
        <v>23.246309414373005</v>
      </c>
      <c r="W2417" s="1">
        <v>23.513973730020574</v>
      </c>
      <c r="X2417" s="1">
        <v>24.087348142123719</v>
      </c>
      <c r="Y2417" s="1">
        <v>24.374558374618427</v>
      </c>
    </row>
    <row r="2418" spans="1:25" x14ac:dyDescent="0.25">
      <c r="A2418" s="1" t="s">
        <v>289</v>
      </c>
      <c r="B2418" s="1" t="s">
        <v>12</v>
      </c>
      <c r="C2418" s="1"/>
      <c r="D2418" s="1" t="s">
        <v>13</v>
      </c>
      <c r="E2418" s="1"/>
      <c r="F2418" s="1"/>
      <c r="G2418" s="1"/>
      <c r="H2418" s="1"/>
      <c r="I2418" s="1"/>
      <c r="J2418" s="1"/>
      <c r="K2418" s="1"/>
      <c r="L2418" s="1"/>
      <c r="M2418" s="1"/>
      <c r="N2418" s="1">
        <v>52.125306056701035</v>
      </c>
      <c r="O2418" s="1">
        <v>54.081826786559382</v>
      </c>
      <c r="P2418" s="1">
        <v>46.452746879510912</v>
      </c>
      <c r="Q2418" s="1">
        <v>49.942252198412021</v>
      </c>
      <c r="R2418" s="1">
        <v>51.523825030804431</v>
      </c>
      <c r="S2418" s="1">
        <v>49.612717183662333</v>
      </c>
      <c r="T2418" s="1">
        <v>45.893511843460352</v>
      </c>
      <c r="U2418" s="1">
        <v>51.374239986451016</v>
      </c>
      <c r="V2418" s="1">
        <v>50.549239233215857</v>
      </c>
      <c r="W2418" s="1">
        <v>48.989646166807077</v>
      </c>
      <c r="X2418" s="1">
        <v>44.691339521417007</v>
      </c>
      <c r="Y2418" s="1">
        <v>46.175687191912438</v>
      </c>
    </row>
    <row r="2419" spans="1:25" x14ac:dyDescent="0.25">
      <c r="A2419" s="1" t="s">
        <v>289</v>
      </c>
      <c r="B2419" s="1" t="s">
        <v>14</v>
      </c>
      <c r="C2419" s="1"/>
      <c r="D2419" s="1" t="s">
        <v>15</v>
      </c>
      <c r="E2419" s="1"/>
      <c r="F2419" s="1"/>
      <c r="G2419" s="1"/>
      <c r="H2419" s="1"/>
      <c r="I2419" s="1"/>
      <c r="J2419" s="1"/>
      <c r="K2419" s="1"/>
      <c r="L2419" s="1"/>
      <c r="M2419" s="1"/>
      <c r="N2419" s="1">
        <v>42.487846327319581</v>
      </c>
      <c r="O2419" s="1">
        <v>43.440061523899665</v>
      </c>
      <c r="P2419" s="1">
        <v>39.195482720557024</v>
      </c>
      <c r="Q2419" s="1">
        <v>42.551438572526258</v>
      </c>
      <c r="R2419" s="1">
        <v>41.985002640380216</v>
      </c>
      <c r="S2419" s="1">
        <v>41.318584553806964</v>
      </c>
      <c r="T2419" s="1">
        <v>43.099279093717826</v>
      </c>
      <c r="U2419" s="1">
        <v>45.070437801676697</v>
      </c>
      <c r="V2419" s="1">
        <v>45.327258660706619</v>
      </c>
      <c r="W2419" s="1">
        <v>46.82032013479359</v>
      </c>
      <c r="X2419" s="1">
        <v>45.296465979732602</v>
      </c>
      <c r="Y2419" s="1">
        <v>46.940111955886032</v>
      </c>
    </row>
    <row r="2420" spans="1:25" x14ac:dyDescent="0.25">
      <c r="A2420" s="1" t="s">
        <v>289</v>
      </c>
      <c r="B2420" s="1" t="s">
        <v>16</v>
      </c>
      <c r="C2420" s="1"/>
      <c r="D2420" s="1" t="s">
        <v>17</v>
      </c>
      <c r="E2420" s="1"/>
      <c r="F2420" s="1"/>
      <c r="G2420" s="1"/>
      <c r="H2420" s="1"/>
      <c r="I2420" s="1"/>
      <c r="J2420" s="1"/>
      <c r="K2420" s="1"/>
      <c r="L2420" s="1"/>
      <c r="M2420" s="1"/>
      <c r="N2420" s="1">
        <v>44.686847615979381</v>
      </c>
      <c r="O2420" s="1">
        <v>42.578111689540933</v>
      </c>
      <c r="P2420" s="1">
        <v>37.151770399932076</v>
      </c>
      <c r="Q2420" s="1">
        <v>41.306309229061732</v>
      </c>
      <c r="R2420" s="1">
        <v>40.791172328815357</v>
      </c>
      <c r="S2420" s="1">
        <v>37.668698262530704</v>
      </c>
      <c r="T2420" s="1">
        <v>36.407209062821842</v>
      </c>
      <c r="U2420" s="1">
        <v>41.155322211872303</v>
      </c>
      <c r="V2420" s="1">
        <v>40.023502106077544</v>
      </c>
      <c r="W2420" s="1">
        <v>41.890033698399328</v>
      </c>
      <c r="X2420" s="1">
        <v>39.212194498850373</v>
      </c>
      <c r="Y2420" s="1">
        <v>39.484200852201511</v>
      </c>
    </row>
    <row r="2421" spans="1:25" x14ac:dyDescent="0.25">
      <c r="A2421" s="1" t="s">
        <v>289</v>
      </c>
      <c r="B2421" s="1" t="s">
        <v>18</v>
      </c>
      <c r="C2421" s="1"/>
      <c r="D2421" s="1" t="s">
        <v>19</v>
      </c>
      <c r="E2421" s="1"/>
      <c r="F2421" s="1"/>
      <c r="G2421" s="1"/>
      <c r="H2421" s="1"/>
      <c r="I2421" s="1"/>
      <c r="J2421" s="1"/>
      <c r="K2421" s="1"/>
      <c r="L2421" s="1"/>
      <c r="M2421" s="1"/>
      <c r="N2421" s="1">
        <v>37.917822230267923</v>
      </c>
      <c r="O2421" s="1">
        <v>40.373978021978019</v>
      </c>
      <c r="P2421" s="1">
        <v>42.114911941699333</v>
      </c>
      <c r="Q2421" s="1">
        <v>46.075486661860133</v>
      </c>
      <c r="R2421" s="1">
        <v>49.845761574591812</v>
      </c>
      <c r="S2421" s="1">
        <v>49.021842296714979</v>
      </c>
      <c r="T2421" s="1">
        <v>45.60040015140865</v>
      </c>
      <c r="U2421" s="1">
        <v>45.608289113556381</v>
      </c>
      <c r="V2421" s="1">
        <v>52.34261209423515</v>
      </c>
      <c r="W2421" s="1">
        <v>53.034461828266444</v>
      </c>
      <c r="X2421" s="1">
        <v>49.786870783601444</v>
      </c>
      <c r="Y2421" s="1">
        <v>54.366543144520911</v>
      </c>
    </row>
    <row r="2422" spans="1:25" x14ac:dyDescent="0.25">
      <c r="A2422" s="1" t="s">
        <v>289</v>
      </c>
      <c r="B2422" s="1" t="s">
        <v>20</v>
      </c>
      <c r="C2422" s="1"/>
      <c r="D2422" s="1" t="s">
        <v>21</v>
      </c>
      <c r="E2422" s="1">
        <v>661.2</v>
      </c>
      <c r="F2422" s="1">
        <v>668.09999999999991</v>
      </c>
      <c r="G2422" s="1">
        <v>693.5</v>
      </c>
      <c r="H2422" s="1">
        <v>602.40000000000009</v>
      </c>
      <c r="I2422" s="1">
        <v>576</v>
      </c>
      <c r="J2422" s="1">
        <v>535.20000000000005</v>
      </c>
      <c r="K2422" s="1">
        <v>557.6</v>
      </c>
      <c r="L2422" s="1">
        <v>575.20000000000005</v>
      </c>
      <c r="M2422" s="1">
        <v>551.6</v>
      </c>
      <c r="N2422" s="1">
        <v>577.81782223026789</v>
      </c>
      <c r="O2422" s="1">
        <v>593.27397802197788</v>
      </c>
      <c r="P2422" s="1">
        <v>552.61491194169935</v>
      </c>
      <c r="Q2422" s="1">
        <v>537.67548666186019</v>
      </c>
      <c r="R2422" s="1">
        <v>537.04576157459189</v>
      </c>
      <c r="S2422" s="1">
        <v>546.62184229671504</v>
      </c>
      <c r="T2422" s="1">
        <v>542.5004001514086</v>
      </c>
      <c r="U2422" s="1">
        <v>566.60828911355634</v>
      </c>
      <c r="V2422" s="1">
        <v>565.14261209423523</v>
      </c>
      <c r="W2422" s="1">
        <v>580.23446182826638</v>
      </c>
      <c r="X2422" s="1">
        <v>544.38687078360135</v>
      </c>
      <c r="Y2422" s="1">
        <v>558.86654314452096</v>
      </c>
    </row>
    <row r="2423" spans="1:25" x14ac:dyDescent="0.25">
      <c r="A2423" s="1" t="s">
        <v>290</v>
      </c>
      <c r="B2423" s="1" t="s">
        <v>4</v>
      </c>
      <c r="C2423" s="1"/>
      <c r="D2423" s="1" t="s">
        <v>5</v>
      </c>
      <c r="E2423" s="1"/>
      <c r="F2423" s="1"/>
      <c r="G2423" s="1"/>
      <c r="H2423" s="1"/>
      <c r="I2423" s="1"/>
      <c r="J2423" s="1"/>
      <c r="K2423" s="1"/>
      <c r="L2423" s="1"/>
      <c r="M2423" s="1"/>
      <c r="N2423" s="1">
        <v>653.5</v>
      </c>
      <c r="O2423" s="1">
        <v>668.6</v>
      </c>
      <c r="P2423" s="1">
        <v>653.5</v>
      </c>
      <c r="Q2423" s="1">
        <v>647.9</v>
      </c>
      <c r="R2423" s="1">
        <v>638.20000000000005</v>
      </c>
      <c r="S2423" s="1">
        <v>644</v>
      </c>
      <c r="T2423" s="1">
        <v>645.20000000000005</v>
      </c>
      <c r="U2423" s="1">
        <v>684.4</v>
      </c>
      <c r="V2423" s="1">
        <v>637.4</v>
      </c>
      <c r="W2423" s="1">
        <v>624.5</v>
      </c>
      <c r="X2423" s="1">
        <v>623</v>
      </c>
      <c r="Y2423" s="1">
        <v>608.20000000000005</v>
      </c>
    </row>
    <row r="2424" spans="1:25" x14ac:dyDescent="0.25">
      <c r="A2424" s="1" t="s">
        <v>290</v>
      </c>
      <c r="B2424" s="1" t="s">
        <v>6</v>
      </c>
      <c r="C2424" s="1"/>
      <c r="D2424" s="1" t="s">
        <v>7</v>
      </c>
      <c r="E2424" s="1"/>
      <c r="F2424" s="1"/>
      <c r="G2424" s="1"/>
      <c r="H2424" s="1"/>
      <c r="I2424" s="1"/>
      <c r="J2424" s="1"/>
      <c r="K2424" s="1"/>
      <c r="L2424" s="1"/>
      <c r="M2424" s="1"/>
      <c r="N2424" s="1">
        <v>147.08860165177055</v>
      </c>
      <c r="O2424" s="1">
        <v>146.4408499126416</v>
      </c>
      <c r="P2424" s="1">
        <v>126.83658041915064</v>
      </c>
      <c r="Q2424" s="1">
        <v>131.65837504578195</v>
      </c>
      <c r="R2424" s="1">
        <v>135.90454218600192</v>
      </c>
      <c r="S2424" s="1">
        <v>137.19485446677336</v>
      </c>
      <c r="T2424" s="1">
        <v>150.22920174165458</v>
      </c>
      <c r="U2424" s="1">
        <v>150.2520179372197</v>
      </c>
      <c r="V2424" s="1">
        <v>154.78345319850754</v>
      </c>
      <c r="W2424" s="1">
        <v>157.47090784406817</v>
      </c>
      <c r="X2424" s="1">
        <v>167.89912570528134</v>
      </c>
      <c r="Y2424" s="1">
        <v>176.00312765850973</v>
      </c>
    </row>
    <row r="2425" spans="1:25" x14ac:dyDescent="0.25">
      <c r="A2425" s="1" t="s">
        <v>290</v>
      </c>
      <c r="B2425" s="1" t="s">
        <v>8</v>
      </c>
      <c r="C2425" s="1"/>
      <c r="D2425" s="1" t="s">
        <v>9</v>
      </c>
      <c r="E2425" s="1"/>
      <c r="F2425" s="1"/>
      <c r="G2425" s="1"/>
      <c r="H2425" s="1"/>
      <c r="I2425" s="1"/>
      <c r="J2425" s="1"/>
      <c r="K2425" s="1"/>
      <c r="L2425" s="1"/>
      <c r="M2425" s="1"/>
      <c r="N2425" s="1">
        <v>115.18916732662066</v>
      </c>
      <c r="O2425" s="1">
        <v>117.09881079862481</v>
      </c>
      <c r="P2425" s="1">
        <v>101.65589084874932</v>
      </c>
      <c r="Q2425" s="1">
        <v>102.05131852032719</v>
      </c>
      <c r="R2425" s="1">
        <v>107.59639860977948</v>
      </c>
      <c r="S2425" s="1">
        <v>114.95652972908887</v>
      </c>
      <c r="T2425" s="1">
        <v>114.84130624092887</v>
      </c>
      <c r="U2425" s="1">
        <v>111.68739412057799</v>
      </c>
      <c r="V2425" s="1">
        <v>118.15318228518899</v>
      </c>
      <c r="W2425" s="1">
        <v>127.99831196919342</v>
      </c>
      <c r="X2425" s="1">
        <v>133.54912824683578</v>
      </c>
      <c r="Y2425" s="1">
        <v>138.30153630586</v>
      </c>
    </row>
    <row r="2426" spans="1:25" x14ac:dyDescent="0.25">
      <c r="A2426" s="1" t="s">
        <v>290</v>
      </c>
      <c r="B2426" s="1" t="s">
        <v>10</v>
      </c>
      <c r="C2426" s="1"/>
      <c r="D2426" s="1" t="s">
        <v>11</v>
      </c>
      <c r="E2426" s="1"/>
      <c r="F2426" s="1"/>
      <c r="G2426" s="1"/>
      <c r="H2426" s="1"/>
      <c r="I2426" s="1"/>
      <c r="J2426" s="1"/>
      <c r="K2426" s="1"/>
      <c r="L2426" s="1"/>
      <c r="M2426" s="1"/>
      <c r="N2426" s="1">
        <v>19.522231021608782</v>
      </c>
      <c r="O2426" s="1">
        <v>20.860339288733584</v>
      </c>
      <c r="P2426" s="1">
        <v>19.607528732100054</v>
      </c>
      <c r="Q2426" s="1">
        <v>20.890306433890856</v>
      </c>
      <c r="R2426" s="1">
        <v>21.399059204218602</v>
      </c>
      <c r="S2426" s="1">
        <v>22.148615804137766</v>
      </c>
      <c r="T2426" s="1">
        <v>24.429492017416546</v>
      </c>
      <c r="U2426" s="1">
        <v>24.36058794220229</v>
      </c>
      <c r="V2426" s="1">
        <v>27.063364516303466</v>
      </c>
      <c r="W2426" s="1">
        <v>26.530780186738408</v>
      </c>
      <c r="X2426" s="1">
        <v>29.851746047882884</v>
      </c>
      <c r="Y2426" s="1">
        <v>30.795336035630285</v>
      </c>
    </row>
    <row r="2427" spans="1:25" x14ac:dyDescent="0.25">
      <c r="A2427" s="1" t="s">
        <v>290</v>
      </c>
      <c r="B2427" s="1" t="s">
        <v>12</v>
      </c>
      <c r="C2427" s="1"/>
      <c r="D2427" s="1" t="s">
        <v>13</v>
      </c>
      <c r="E2427" s="1"/>
      <c r="F2427" s="1"/>
      <c r="G2427" s="1"/>
      <c r="H2427" s="1"/>
      <c r="I2427" s="1"/>
      <c r="J2427" s="1"/>
      <c r="K2427" s="1"/>
      <c r="L2427" s="1"/>
      <c r="M2427" s="1"/>
      <c r="N2427" s="1">
        <v>76.747309922680415</v>
      </c>
      <c r="O2427" s="1">
        <v>78.285470894462833</v>
      </c>
      <c r="P2427" s="1">
        <v>67.220302284113103</v>
      </c>
      <c r="Q2427" s="1">
        <v>63.454281567489112</v>
      </c>
      <c r="R2427" s="1">
        <v>63.263430734025697</v>
      </c>
      <c r="S2427" s="1">
        <v>63.424033475848276</v>
      </c>
      <c r="T2427" s="1">
        <v>58.92229192023219</v>
      </c>
      <c r="U2427" s="1">
        <v>60.222855449233641</v>
      </c>
      <c r="V2427" s="1">
        <v>55.979841829278776</v>
      </c>
      <c r="W2427" s="1">
        <v>52.61850884582983</v>
      </c>
      <c r="X2427" s="1">
        <v>55.068585540321891</v>
      </c>
      <c r="Y2427" s="1">
        <v>55.752092906675571</v>
      </c>
    </row>
    <row r="2428" spans="1:25" x14ac:dyDescent="0.25">
      <c r="A2428" s="1" t="s">
        <v>290</v>
      </c>
      <c r="B2428" s="1" t="s">
        <v>14</v>
      </c>
      <c r="C2428" s="1"/>
      <c r="D2428" s="1" t="s">
        <v>15</v>
      </c>
      <c r="E2428" s="1"/>
      <c r="F2428" s="1"/>
      <c r="G2428" s="1"/>
      <c r="H2428" s="1"/>
      <c r="I2428" s="1"/>
      <c r="J2428" s="1"/>
      <c r="K2428" s="1"/>
      <c r="L2428" s="1"/>
      <c r="M2428" s="1"/>
      <c r="N2428" s="1">
        <v>62.557482280927822</v>
      </c>
      <c r="O2428" s="1">
        <v>62.88111689540937</v>
      </c>
      <c r="P2428" s="1">
        <v>56.718544620871192</v>
      </c>
      <c r="Q2428" s="1">
        <v>54.063860667634259</v>
      </c>
      <c r="R2428" s="1">
        <v>51.551205773631402</v>
      </c>
      <c r="S2428" s="1">
        <v>52.820958791958518</v>
      </c>
      <c r="T2428" s="1">
        <v>55.334800112349043</v>
      </c>
      <c r="U2428" s="1">
        <v>52.83329663815735</v>
      </c>
      <c r="V2428" s="1">
        <v>50.196853778045224</v>
      </c>
      <c r="W2428" s="1">
        <v>50.288491996630164</v>
      </c>
      <c r="X2428" s="1">
        <v>55.814221238184444</v>
      </c>
      <c r="Y2428" s="1">
        <v>56.675052218230419</v>
      </c>
    </row>
    <row r="2429" spans="1:25" x14ac:dyDescent="0.25">
      <c r="A2429" s="1" t="s">
        <v>290</v>
      </c>
      <c r="B2429" s="1" t="s">
        <v>16</v>
      </c>
      <c r="C2429" s="1"/>
      <c r="D2429" s="1" t="s">
        <v>17</v>
      </c>
      <c r="E2429" s="1"/>
      <c r="F2429" s="1"/>
      <c r="G2429" s="1"/>
      <c r="H2429" s="1"/>
      <c r="I2429" s="1"/>
      <c r="J2429" s="1"/>
      <c r="K2429" s="1"/>
      <c r="L2429" s="1"/>
      <c r="M2429" s="1"/>
      <c r="N2429" s="1">
        <v>65.79520779639175</v>
      </c>
      <c r="O2429" s="1">
        <v>61.63341221012778</v>
      </c>
      <c r="P2429" s="1">
        <v>53.761153095015715</v>
      </c>
      <c r="Q2429" s="1">
        <v>52.481857764876636</v>
      </c>
      <c r="R2429" s="1">
        <v>50.0853634923429</v>
      </c>
      <c r="S2429" s="1">
        <v>48.155007732193219</v>
      </c>
      <c r="T2429" s="1">
        <v>46.742907967418788</v>
      </c>
      <c r="U2429" s="1">
        <v>48.243847912609034</v>
      </c>
      <c r="V2429" s="1">
        <v>44.323304392676008</v>
      </c>
      <c r="W2429" s="1">
        <v>44.992999157540027</v>
      </c>
      <c r="X2429" s="1">
        <v>48.317193221493646</v>
      </c>
      <c r="Y2429" s="1">
        <v>47.672854875093982</v>
      </c>
    </row>
    <row r="2430" spans="1:25" x14ac:dyDescent="0.25">
      <c r="A2430" s="1" t="s">
        <v>290</v>
      </c>
      <c r="B2430" s="1" t="s">
        <v>18</v>
      </c>
      <c r="C2430" s="1"/>
      <c r="D2430" s="1" t="s">
        <v>19</v>
      </c>
      <c r="E2430" s="1"/>
      <c r="F2430" s="1"/>
      <c r="G2430" s="1"/>
      <c r="H2430" s="1"/>
      <c r="I2430" s="1"/>
      <c r="J2430" s="1"/>
      <c r="K2430" s="1"/>
      <c r="L2430" s="1"/>
      <c r="M2430" s="1"/>
      <c r="N2430" s="1">
        <v>40.297691889934832</v>
      </c>
      <c r="O2430" s="1">
        <v>43.967736263736256</v>
      </c>
      <c r="P2430" s="1">
        <v>43.750466515762163</v>
      </c>
      <c r="Q2430" s="1">
        <v>46.591819643946536</v>
      </c>
      <c r="R2430" s="1">
        <v>48.484679042719748</v>
      </c>
      <c r="S2430" s="1">
        <v>50.081979965303034</v>
      </c>
      <c r="T2430" s="1">
        <v>54.411982912453368</v>
      </c>
      <c r="U2430" s="1">
        <v>58.011400323968047</v>
      </c>
      <c r="V2430" s="1">
        <v>56.167929649332322</v>
      </c>
      <c r="W2430" s="1">
        <v>61.190052849144465</v>
      </c>
      <c r="X2430" s="1">
        <v>58.486538661131291</v>
      </c>
      <c r="Y2430" s="1">
        <v>56.213467443091588</v>
      </c>
    </row>
    <row r="2431" spans="1:25" x14ac:dyDescent="0.25">
      <c r="A2431" s="1" t="s">
        <v>290</v>
      </c>
      <c r="B2431" s="1" t="s">
        <v>20</v>
      </c>
      <c r="C2431" s="1"/>
      <c r="D2431" s="1" t="s">
        <v>21</v>
      </c>
      <c r="E2431" s="1">
        <v>1297.2</v>
      </c>
      <c r="F2431" s="1">
        <v>1315.6</v>
      </c>
      <c r="G2431" s="1">
        <v>1297.2</v>
      </c>
      <c r="H2431" s="1">
        <v>1129.7</v>
      </c>
      <c r="I2431" s="1">
        <v>1174.0999999999999</v>
      </c>
      <c r="J2431" s="1">
        <v>1190.0999999999999</v>
      </c>
      <c r="K2431" s="1">
        <v>1150</v>
      </c>
      <c r="L2431" s="1">
        <v>1130.7</v>
      </c>
      <c r="M2431" s="1">
        <v>1174.1999999999998</v>
      </c>
      <c r="N2431" s="1">
        <v>1180.6976918899347</v>
      </c>
      <c r="O2431" s="1">
        <v>1199.7677362637362</v>
      </c>
      <c r="P2431" s="1">
        <v>1123.0504665157623</v>
      </c>
      <c r="Q2431" s="1">
        <v>1119.0918196439466</v>
      </c>
      <c r="R2431" s="1">
        <v>1116.4846790427198</v>
      </c>
      <c r="S2431" s="1">
        <v>1132.781979965303</v>
      </c>
      <c r="T2431" s="1">
        <v>1150.1119829124534</v>
      </c>
      <c r="U2431" s="1">
        <v>1190.011400323968</v>
      </c>
      <c r="V2431" s="1">
        <v>1144.0679296493324</v>
      </c>
      <c r="W2431" s="1">
        <v>1145.5900528491445</v>
      </c>
      <c r="X2431" s="1">
        <v>1171.9865386611314</v>
      </c>
      <c r="Y2431" s="1">
        <v>1169.6134674430914</v>
      </c>
    </row>
    <row r="2432" spans="1:25" x14ac:dyDescent="0.25">
      <c r="A2432" s="1" t="s">
        <v>291</v>
      </c>
      <c r="B2432" s="1" t="s">
        <v>4</v>
      </c>
      <c r="C2432" s="1"/>
      <c r="D2432" s="1" t="s">
        <v>5</v>
      </c>
      <c r="E2432" s="1"/>
      <c r="F2432" s="1"/>
      <c r="G2432" s="1"/>
      <c r="H2432" s="1"/>
      <c r="I2432" s="1"/>
      <c r="J2432" s="1"/>
      <c r="K2432" s="1"/>
      <c r="L2432" s="1"/>
      <c r="M2432" s="1"/>
      <c r="N2432" s="1">
        <v>266.3</v>
      </c>
      <c r="O2432" s="1">
        <v>258.7</v>
      </c>
      <c r="P2432" s="1">
        <v>273.2</v>
      </c>
      <c r="Q2432" s="1">
        <v>256.7</v>
      </c>
      <c r="R2432" s="1">
        <v>274.5</v>
      </c>
      <c r="S2432" s="1">
        <v>253.9</v>
      </c>
      <c r="T2432" s="1">
        <v>242.1</v>
      </c>
      <c r="U2432" s="1">
        <v>235.3</v>
      </c>
      <c r="V2432" s="1">
        <v>192</v>
      </c>
      <c r="W2432" s="1">
        <v>184.9</v>
      </c>
      <c r="X2432" s="1">
        <v>191.6</v>
      </c>
      <c r="Y2432" s="1">
        <v>181.2</v>
      </c>
    </row>
    <row r="2433" spans="1:25" x14ac:dyDescent="0.25">
      <c r="A2433" s="1" t="s">
        <v>291</v>
      </c>
      <c r="B2433" s="1" t="s">
        <v>6</v>
      </c>
      <c r="C2433" s="1"/>
      <c r="D2433" s="1" t="s">
        <v>7</v>
      </c>
      <c r="E2433" s="1"/>
      <c r="F2433" s="1"/>
      <c r="G2433" s="1"/>
      <c r="H2433" s="1"/>
      <c r="I2433" s="1"/>
      <c r="J2433" s="1"/>
      <c r="K2433" s="1"/>
      <c r="L2433" s="1"/>
      <c r="M2433" s="1"/>
      <c r="N2433" s="1">
        <v>154.76792623599954</v>
      </c>
      <c r="O2433" s="1">
        <v>153.73034999718197</v>
      </c>
      <c r="P2433" s="1">
        <v>125.03656812734313</v>
      </c>
      <c r="Q2433" s="1">
        <v>128.53758393358564</v>
      </c>
      <c r="R2433" s="1">
        <v>126.40759827420901</v>
      </c>
      <c r="S2433" s="1">
        <v>122.99341988262493</v>
      </c>
      <c r="T2433" s="1">
        <v>120.95707402031931</v>
      </c>
      <c r="U2433" s="1">
        <v>136.09646238166417</v>
      </c>
      <c r="V2433" s="1">
        <v>141.39300275780025</v>
      </c>
      <c r="W2433" s="1">
        <v>145.08912275149021</v>
      </c>
      <c r="X2433" s="1">
        <v>143.59876480455446</v>
      </c>
      <c r="Y2433" s="1">
        <v>145.77140569484061</v>
      </c>
    </row>
    <row r="2434" spans="1:25" x14ac:dyDescent="0.25">
      <c r="A2434" s="1" t="s">
        <v>291</v>
      </c>
      <c r="B2434" s="1" t="s">
        <v>8</v>
      </c>
      <c r="C2434" s="1"/>
      <c r="D2434" s="1" t="s">
        <v>9</v>
      </c>
      <c r="E2434" s="1"/>
      <c r="F2434" s="1"/>
      <c r="G2434" s="1"/>
      <c r="H2434" s="1"/>
      <c r="I2434" s="1"/>
      <c r="J2434" s="1"/>
      <c r="K2434" s="1"/>
      <c r="L2434" s="1"/>
      <c r="M2434" s="1"/>
      <c r="N2434" s="1">
        <v>107.79060979748841</v>
      </c>
      <c r="O2434" s="1">
        <v>114.7709293806008</v>
      </c>
      <c r="P2434" s="1">
        <v>95.434165078974857</v>
      </c>
      <c r="Q2434" s="1">
        <v>91.16728726651202</v>
      </c>
      <c r="R2434" s="1">
        <v>89.788698465963563</v>
      </c>
      <c r="S2434" s="1">
        <v>84.350631335585987</v>
      </c>
      <c r="T2434" s="1">
        <v>88.173515239477496</v>
      </c>
      <c r="U2434" s="1">
        <v>103.93801140452861</v>
      </c>
      <c r="V2434" s="1">
        <v>109.78490780295247</v>
      </c>
      <c r="W2434" s="1">
        <v>118.96618663290606</v>
      </c>
      <c r="X2434" s="1">
        <v>111.96998932547146</v>
      </c>
      <c r="Y2434" s="1">
        <v>100.82291447730572</v>
      </c>
    </row>
    <row r="2435" spans="1:25" x14ac:dyDescent="0.25">
      <c r="A2435" s="1" t="s">
        <v>291</v>
      </c>
      <c r="B2435" s="1" t="s">
        <v>10</v>
      </c>
      <c r="C2435" s="1"/>
      <c r="D2435" s="1" t="s">
        <v>11</v>
      </c>
      <c r="E2435" s="1"/>
      <c r="F2435" s="1"/>
      <c r="G2435" s="1"/>
      <c r="H2435" s="1"/>
      <c r="I2435" s="1"/>
      <c r="J2435" s="1"/>
      <c r="K2435" s="1"/>
      <c r="L2435" s="1"/>
      <c r="M2435" s="1"/>
      <c r="N2435" s="1">
        <v>20.541463966512051</v>
      </c>
      <c r="O2435" s="1">
        <v>21.898720622217212</v>
      </c>
      <c r="P2435" s="1">
        <v>19.32926679368201</v>
      </c>
      <c r="Q2435" s="1">
        <v>20.395128799902331</v>
      </c>
      <c r="R2435" s="1">
        <v>19.90370325982742</v>
      </c>
      <c r="S2435" s="1">
        <v>19.855948781789081</v>
      </c>
      <c r="T2435" s="1">
        <v>19.669410740203194</v>
      </c>
      <c r="U2435" s="1">
        <v>22.065526213807232</v>
      </c>
      <c r="V2435" s="1">
        <v>24.722089439247284</v>
      </c>
      <c r="W2435" s="1">
        <v>24.444690615603733</v>
      </c>
      <c r="X2435" s="1">
        <v>25.531245869974075</v>
      </c>
      <c r="Y2435" s="1">
        <v>25.505679827853676</v>
      </c>
    </row>
    <row r="2436" spans="1:25" x14ac:dyDescent="0.25">
      <c r="A2436" s="1" t="s">
        <v>291</v>
      </c>
      <c r="B2436" s="1" t="s">
        <v>12</v>
      </c>
      <c r="C2436" s="1"/>
      <c r="D2436" s="1" t="s">
        <v>13</v>
      </c>
      <c r="E2436" s="1"/>
      <c r="F2436" s="1"/>
      <c r="G2436" s="1"/>
      <c r="H2436" s="1"/>
      <c r="I2436" s="1"/>
      <c r="J2436" s="1"/>
      <c r="K2436" s="1"/>
      <c r="L2436" s="1"/>
      <c r="M2436" s="1"/>
      <c r="N2436" s="1">
        <v>58.374355670103093</v>
      </c>
      <c r="O2436" s="1">
        <v>65.469506231266749</v>
      </c>
      <c r="P2436" s="1">
        <v>55.79625541309332</v>
      </c>
      <c r="Q2436" s="1">
        <v>52.779031844958595</v>
      </c>
      <c r="R2436" s="1">
        <v>53.403696532300643</v>
      </c>
      <c r="S2436" s="1">
        <v>54.319366869826268</v>
      </c>
      <c r="T2436" s="1">
        <v>51.712545641793845</v>
      </c>
      <c r="U2436" s="1">
        <v>57.08663731052588</v>
      </c>
      <c r="V2436" s="1">
        <v>52.037075560904327</v>
      </c>
      <c r="W2436" s="1">
        <v>49.452148272957032</v>
      </c>
      <c r="X2436" s="1">
        <v>51.471140253768205</v>
      </c>
      <c r="Y2436" s="1">
        <v>56.448558776840166</v>
      </c>
    </row>
    <row r="2437" spans="1:25" x14ac:dyDescent="0.25">
      <c r="A2437" s="1" t="s">
        <v>291</v>
      </c>
      <c r="B2437" s="1" t="s">
        <v>14</v>
      </c>
      <c r="C2437" s="1"/>
      <c r="D2437" s="1" t="s">
        <v>15</v>
      </c>
      <c r="E2437" s="1"/>
      <c r="F2437" s="1"/>
      <c r="G2437" s="1"/>
      <c r="H2437" s="1"/>
      <c r="I2437" s="1"/>
      <c r="J2437" s="1"/>
      <c r="K2437" s="1"/>
      <c r="L2437" s="1"/>
      <c r="M2437" s="1"/>
      <c r="N2437" s="1">
        <v>47.581507731958752</v>
      </c>
      <c r="O2437" s="1">
        <v>52.586969553557338</v>
      </c>
      <c r="P2437" s="1">
        <v>47.079264668421501</v>
      </c>
      <c r="Q2437" s="1">
        <v>44.968411167079317</v>
      </c>
      <c r="R2437" s="1">
        <v>43.516845625770102</v>
      </c>
      <c r="S2437" s="1">
        <v>45.238388065132355</v>
      </c>
      <c r="T2437" s="1">
        <v>48.56402022282559</v>
      </c>
      <c r="U2437" s="1">
        <v>50.081903632822439</v>
      </c>
      <c r="V2437" s="1">
        <v>46.661394309292533</v>
      </c>
      <c r="W2437" s="1">
        <v>47.262342038753161</v>
      </c>
      <c r="X2437" s="1">
        <v>52.168066081921147</v>
      </c>
      <c r="Y2437" s="1">
        <v>57.383047873673654</v>
      </c>
    </row>
    <row r="2438" spans="1:25" x14ac:dyDescent="0.25">
      <c r="A2438" s="1" t="s">
        <v>291</v>
      </c>
      <c r="B2438" s="1" t="s">
        <v>16</v>
      </c>
      <c r="C2438" s="1"/>
      <c r="D2438" s="1" t="s">
        <v>17</v>
      </c>
      <c r="E2438" s="1"/>
      <c r="F2438" s="1"/>
      <c r="G2438" s="1"/>
      <c r="H2438" s="1"/>
      <c r="I2438" s="1"/>
      <c r="J2438" s="1"/>
      <c r="K2438" s="1"/>
      <c r="L2438" s="1"/>
      <c r="M2438" s="1"/>
      <c r="N2438" s="1">
        <v>50.044136597938142</v>
      </c>
      <c r="O2438" s="1">
        <v>51.543524215175893</v>
      </c>
      <c r="P2438" s="1">
        <v>44.624479918485193</v>
      </c>
      <c r="Q2438" s="1">
        <v>43.6525569879621</v>
      </c>
      <c r="R2438" s="1">
        <v>42.279457841929236</v>
      </c>
      <c r="S2438" s="1">
        <v>41.242245065041395</v>
      </c>
      <c r="T2438" s="1">
        <v>41.02343413538059</v>
      </c>
      <c r="U2438" s="1">
        <v>45.731459056651708</v>
      </c>
      <c r="V2438" s="1">
        <v>41.201530129803146</v>
      </c>
      <c r="W2438" s="1">
        <v>42.285509688289814</v>
      </c>
      <c r="X2438" s="1">
        <v>45.160793664310653</v>
      </c>
      <c r="Y2438" s="1">
        <v>48.268393349486161</v>
      </c>
    </row>
    <row r="2439" spans="1:25" x14ac:dyDescent="0.25">
      <c r="A2439" s="1" t="s">
        <v>291</v>
      </c>
      <c r="B2439" s="1" t="s">
        <v>18</v>
      </c>
      <c r="C2439" s="1"/>
      <c r="D2439" s="1" t="s">
        <v>19</v>
      </c>
      <c r="E2439" s="1"/>
      <c r="F2439" s="1"/>
      <c r="G2439" s="1"/>
      <c r="H2439" s="1"/>
      <c r="I2439" s="1"/>
      <c r="J2439" s="1"/>
      <c r="K2439" s="1"/>
      <c r="L2439" s="1"/>
      <c r="M2439" s="1"/>
      <c r="N2439" s="1">
        <v>38.58465785662564</v>
      </c>
      <c r="O2439" s="1">
        <v>39.58971428571428</v>
      </c>
      <c r="P2439" s="1">
        <v>35.422194004306299</v>
      </c>
      <c r="Q2439" s="1">
        <v>41.301264488935722</v>
      </c>
      <c r="R2439" s="1">
        <v>43.650324312234403</v>
      </c>
      <c r="S2439" s="1">
        <v>39.349616654541386</v>
      </c>
      <c r="T2439" s="1">
        <v>38.003693289352732</v>
      </c>
      <c r="U2439" s="1">
        <v>42.137435066748594</v>
      </c>
      <c r="V2439" s="1">
        <v>45.262371078058841</v>
      </c>
      <c r="W2439" s="1">
        <v>43.114154152059015</v>
      </c>
      <c r="X2439" s="1">
        <v>42.273264141152048</v>
      </c>
      <c r="Y2439" s="1">
        <v>41.40476442562202</v>
      </c>
    </row>
    <row r="2440" spans="1:25" x14ac:dyDescent="0.25">
      <c r="A2440" s="1" t="s">
        <v>291</v>
      </c>
      <c r="B2440" s="1" t="s">
        <v>20</v>
      </c>
      <c r="C2440" s="1"/>
      <c r="D2440" s="1" t="s">
        <v>21</v>
      </c>
      <c r="E2440" s="1">
        <v>901.09999999999991</v>
      </c>
      <c r="F2440" s="1">
        <v>947.8</v>
      </c>
      <c r="G2440" s="1">
        <v>889.9</v>
      </c>
      <c r="H2440" s="1">
        <v>812.90000000000009</v>
      </c>
      <c r="I2440" s="1">
        <v>830.7</v>
      </c>
      <c r="J2440" s="1">
        <v>794.09999999999991</v>
      </c>
      <c r="K2440" s="1">
        <v>776.4</v>
      </c>
      <c r="L2440" s="1">
        <v>795.4</v>
      </c>
      <c r="M2440" s="1">
        <v>738.40000000000009</v>
      </c>
      <c r="N2440" s="1">
        <v>743.98465785662574</v>
      </c>
      <c r="O2440" s="1">
        <v>758.28971428571424</v>
      </c>
      <c r="P2440" s="1">
        <v>695.92219400430645</v>
      </c>
      <c r="Q2440" s="1">
        <v>679.50126448893582</v>
      </c>
      <c r="R2440" s="1">
        <v>693.45032431223433</v>
      </c>
      <c r="S2440" s="1">
        <v>661.24961665454134</v>
      </c>
      <c r="T2440" s="1">
        <v>650.20369328935283</v>
      </c>
      <c r="U2440" s="1">
        <v>692.43743506674866</v>
      </c>
      <c r="V2440" s="1">
        <v>653.06237107805885</v>
      </c>
      <c r="W2440" s="1">
        <v>655.51415415205895</v>
      </c>
      <c r="X2440" s="1">
        <v>663.77326414115203</v>
      </c>
      <c r="Y2440" s="1">
        <v>656.8047644256219</v>
      </c>
    </row>
    <row r="2441" spans="1:25" x14ac:dyDescent="0.25">
      <c r="A2441" s="1" t="s">
        <v>292</v>
      </c>
      <c r="B2441" s="1" t="s">
        <v>4</v>
      </c>
      <c r="C2441" s="1"/>
      <c r="D2441" s="1" t="s">
        <v>5</v>
      </c>
      <c r="E2441" s="1"/>
      <c r="F2441" s="1"/>
      <c r="G2441" s="1"/>
      <c r="H2441" s="1"/>
      <c r="I2441" s="1"/>
      <c r="J2441" s="1"/>
      <c r="K2441" s="1"/>
      <c r="L2441" s="1"/>
      <c r="M2441" s="1"/>
      <c r="N2441" s="1">
        <v>395.5</v>
      </c>
      <c r="O2441" s="1">
        <v>386.3</v>
      </c>
      <c r="P2441" s="1">
        <v>405.9</v>
      </c>
      <c r="Q2441" s="1">
        <v>325.60000000000002</v>
      </c>
      <c r="R2441" s="1">
        <v>339.5</v>
      </c>
      <c r="S2441" s="1">
        <v>337.2</v>
      </c>
      <c r="T2441" s="1">
        <v>335.7</v>
      </c>
      <c r="U2441" s="1">
        <v>296.5</v>
      </c>
      <c r="V2441" s="1">
        <v>254.4</v>
      </c>
      <c r="W2441" s="1">
        <v>261.5</v>
      </c>
      <c r="X2441" s="1">
        <v>250.4</v>
      </c>
      <c r="Y2441" s="1">
        <v>241.2</v>
      </c>
    </row>
    <row r="2442" spans="1:25" x14ac:dyDescent="0.25">
      <c r="A2442" s="1" t="s">
        <v>292</v>
      </c>
      <c r="B2442" s="1" t="s">
        <v>6</v>
      </c>
      <c r="C2442" s="1"/>
      <c r="D2442" s="1" t="s">
        <v>7</v>
      </c>
      <c r="E2442" s="1"/>
      <c r="F2442" s="1"/>
      <c r="G2442" s="1"/>
      <c r="H2442" s="1"/>
      <c r="I2442" s="1"/>
      <c r="J2442" s="1"/>
      <c r="K2442" s="1"/>
      <c r="L2442" s="1"/>
      <c r="M2442" s="1"/>
      <c r="N2442" s="1">
        <v>149.32020024889692</v>
      </c>
      <c r="O2442" s="1">
        <v>152.88424730879782</v>
      </c>
      <c r="P2442" s="1">
        <v>135.515211111794</v>
      </c>
      <c r="Q2442" s="1">
        <v>132.43857282383101</v>
      </c>
      <c r="R2442" s="1">
        <v>142.25767018216683</v>
      </c>
      <c r="S2442" s="1">
        <v>141.05044756654218</v>
      </c>
      <c r="T2442" s="1">
        <v>150.35815384615384</v>
      </c>
      <c r="U2442" s="1">
        <v>152.60069755854508</v>
      </c>
      <c r="V2442" s="1">
        <v>156.87769426269398</v>
      </c>
      <c r="W2442" s="1">
        <v>167.69381758717097</v>
      </c>
      <c r="X2442" s="1">
        <v>175.39068774462464</v>
      </c>
      <c r="Y2442" s="1">
        <v>183.35507681529299</v>
      </c>
    </row>
    <row r="2443" spans="1:25" x14ac:dyDescent="0.25">
      <c r="A2443" s="1" t="s">
        <v>292</v>
      </c>
      <c r="B2443" s="1" t="s">
        <v>8</v>
      </c>
      <c r="C2443" s="1"/>
      <c r="D2443" s="1" t="s">
        <v>9</v>
      </c>
      <c r="E2443" s="1"/>
      <c r="F2443" s="1"/>
      <c r="G2443" s="1"/>
      <c r="H2443" s="1"/>
      <c r="I2443" s="1"/>
      <c r="J2443" s="1"/>
      <c r="K2443" s="1"/>
      <c r="L2443" s="1"/>
      <c r="M2443" s="1"/>
      <c r="N2443" s="1">
        <v>129.56138137798393</v>
      </c>
      <c r="O2443" s="1">
        <v>132.53755847376431</v>
      </c>
      <c r="P2443" s="1">
        <v>121.23564009587611</v>
      </c>
      <c r="Q2443" s="1">
        <v>125.147326333781</v>
      </c>
      <c r="R2443" s="1">
        <v>129.54292905081493</v>
      </c>
      <c r="S2443" s="1">
        <v>142.37849309384077</v>
      </c>
      <c r="T2443" s="1">
        <v>145.3913846153846</v>
      </c>
      <c r="U2443" s="1">
        <v>150.95791950395841</v>
      </c>
      <c r="V2443" s="1">
        <v>153.79277023738712</v>
      </c>
      <c r="W2443" s="1">
        <v>159.25304109299998</v>
      </c>
      <c r="X2443" s="1">
        <v>166.02559853606465</v>
      </c>
      <c r="Y2443" s="1">
        <v>170.96321373167194</v>
      </c>
    </row>
    <row r="2444" spans="1:25" x14ac:dyDescent="0.25">
      <c r="A2444" s="1" t="s">
        <v>292</v>
      </c>
      <c r="B2444" s="1" t="s">
        <v>10</v>
      </c>
      <c r="C2444" s="1"/>
      <c r="D2444" s="1" t="s">
        <v>11</v>
      </c>
      <c r="E2444" s="1"/>
      <c r="F2444" s="1"/>
      <c r="G2444" s="1"/>
      <c r="H2444" s="1"/>
      <c r="I2444" s="1"/>
      <c r="J2444" s="1"/>
      <c r="K2444" s="1"/>
      <c r="L2444" s="1"/>
      <c r="M2444" s="1"/>
      <c r="N2444" s="1">
        <v>19.818418373119133</v>
      </c>
      <c r="O2444" s="1">
        <v>21.778194217437864</v>
      </c>
      <c r="P2444" s="1">
        <v>20.949148792329911</v>
      </c>
      <c r="Q2444" s="1">
        <v>21.014100842387986</v>
      </c>
      <c r="R2444" s="1">
        <v>22.399400767018218</v>
      </c>
      <c r="S2444" s="1">
        <v>22.771059339617047</v>
      </c>
      <c r="T2444" s="1">
        <v>24.450461538461539</v>
      </c>
      <c r="U2444" s="1">
        <v>24.741382937496542</v>
      </c>
      <c r="V2444" s="1">
        <v>27.429535499918888</v>
      </c>
      <c r="W2444" s="1">
        <v>28.253141319829087</v>
      </c>
      <c r="X2444" s="1">
        <v>31.183713719310731</v>
      </c>
      <c r="Y2444" s="1">
        <v>32.081709453035081</v>
      </c>
    </row>
    <row r="2445" spans="1:25" x14ac:dyDescent="0.25">
      <c r="A2445" s="1" t="s">
        <v>292</v>
      </c>
      <c r="B2445" s="1" t="s">
        <v>12</v>
      </c>
      <c r="C2445" s="1"/>
      <c r="D2445" s="1" t="s">
        <v>13</v>
      </c>
      <c r="E2445" s="1"/>
      <c r="F2445" s="1"/>
      <c r="G2445" s="1"/>
      <c r="H2445" s="1"/>
      <c r="I2445" s="1"/>
      <c r="J2445" s="1"/>
      <c r="K2445" s="1"/>
      <c r="L2445" s="1"/>
      <c r="M2445" s="1"/>
      <c r="N2445" s="1">
        <v>60.582103737113407</v>
      </c>
      <c r="O2445" s="1">
        <v>64.350039438397204</v>
      </c>
      <c r="P2445" s="1">
        <v>59.389912541394246</v>
      </c>
      <c r="Q2445" s="1">
        <v>58.676547425936988</v>
      </c>
      <c r="R2445" s="1">
        <v>58.314381270903006</v>
      </c>
      <c r="S2445" s="1">
        <v>55.438160647684896</v>
      </c>
      <c r="T2445" s="1">
        <v>48.784729894204666</v>
      </c>
      <c r="U2445" s="1">
        <v>59.849496147006526</v>
      </c>
      <c r="V2445" s="1">
        <v>59.2158858420012</v>
      </c>
      <c r="W2445" s="1">
        <v>60.730084245998313</v>
      </c>
      <c r="X2445" s="1">
        <v>55.276130460699996</v>
      </c>
      <c r="Y2445" s="1">
        <v>52.583173197426682</v>
      </c>
    </row>
    <row r="2446" spans="1:25" x14ac:dyDescent="0.25">
      <c r="A2446" s="1" t="s">
        <v>292</v>
      </c>
      <c r="B2446" s="1" t="s">
        <v>14</v>
      </c>
      <c r="C2446" s="1"/>
      <c r="D2446" s="1" t="s">
        <v>15</v>
      </c>
      <c r="E2446" s="1"/>
      <c r="F2446" s="1"/>
      <c r="G2446" s="1"/>
      <c r="H2446" s="1"/>
      <c r="I2446" s="1"/>
      <c r="J2446" s="1"/>
      <c r="K2446" s="1"/>
      <c r="L2446" s="1"/>
      <c r="M2446" s="1"/>
      <c r="N2446" s="1">
        <v>49.381064755154632</v>
      </c>
      <c r="O2446" s="1">
        <v>51.687781984540138</v>
      </c>
      <c r="P2446" s="1">
        <v>50.111488494523229</v>
      </c>
      <c r="Q2446" s="1">
        <v>49.993169982071201</v>
      </c>
      <c r="R2446" s="1">
        <v>47.518394648829428</v>
      </c>
      <c r="S2446" s="1">
        <v>46.170144637496584</v>
      </c>
      <c r="T2446" s="1">
        <v>45.81446493773992</v>
      </c>
      <c r="U2446" s="1">
        <v>52.505749851807956</v>
      </c>
      <c r="V2446" s="1">
        <v>53.09859881371959</v>
      </c>
      <c r="W2446" s="1">
        <v>58.040876158382474</v>
      </c>
      <c r="X2446" s="1">
        <v>56.024576343353488</v>
      </c>
      <c r="Y2446" s="1">
        <v>53.453671985963737</v>
      </c>
    </row>
    <row r="2447" spans="1:25" x14ac:dyDescent="0.25">
      <c r="A2447" s="1" t="s">
        <v>292</v>
      </c>
      <c r="B2447" s="1" t="s">
        <v>16</v>
      </c>
      <c r="C2447" s="1"/>
      <c r="D2447" s="1" t="s">
        <v>17</v>
      </c>
      <c r="E2447" s="1"/>
      <c r="F2447" s="1"/>
      <c r="G2447" s="1"/>
      <c r="H2447" s="1"/>
      <c r="I2447" s="1"/>
      <c r="J2447" s="1"/>
      <c r="K2447" s="1"/>
      <c r="L2447" s="1"/>
      <c r="M2447" s="1"/>
      <c r="N2447" s="1">
        <v>51.936831507731959</v>
      </c>
      <c r="O2447" s="1">
        <v>50.662178577062626</v>
      </c>
      <c r="P2447" s="1">
        <v>47.498598964082539</v>
      </c>
      <c r="Q2447" s="1">
        <v>48.530282591991806</v>
      </c>
      <c r="R2447" s="1">
        <v>46.167224080267559</v>
      </c>
      <c r="S2447" s="1">
        <v>42.091694714818523</v>
      </c>
      <c r="T2447" s="1">
        <v>38.700805168055439</v>
      </c>
      <c r="U2447" s="1">
        <v>47.944754001185544</v>
      </c>
      <c r="V2447" s="1">
        <v>46.885515344279206</v>
      </c>
      <c r="W2447" s="1">
        <v>51.929039595619216</v>
      </c>
      <c r="X2447" s="1">
        <v>48.499293195946521</v>
      </c>
      <c r="Y2447" s="1">
        <v>44.963154816609567</v>
      </c>
    </row>
    <row r="2448" spans="1:25" x14ac:dyDescent="0.25">
      <c r="A2448" s="1" t="s">
        <v>292</v>
      </c>
      <c r="B2448" s="1" t="s">
        <v>18</v>
      </c>
      <c r="C2448" s="1"/>
      <c r="D2448" s="1" t="s">
        <v>19</v>
      </c>
      <c r="E2448" s="1"/>
      <c r="F2448" s="1"/>
      <c r="G2448" s="1"/>
      <c r="H2448" s="1"/>
      <c r="I2448" s="1"/>
      <c r="J2448" s="1"/>
      <c r="K2448" s="1"/>
      <c r="L2448" s="1"/>
      <c r="M2448" s="1"/>
      <c r="N2448" s="1">
        <v>49.639550144822593</v>
      </c>
      <c r="O2448" s="1">
        <v>47.406197802197795</v>
      </c>
      <c r="P2448" s="1">
        <v>46.748153260089438</v>
      </c>
      <c r="Q2448" s="1">
        <v>46.989379402140756</v>
      </c>
      <c r="R2448" s="1">
        <v>50.229400581525383</v>
      </c>
      <c r="S2448" s="1">
        <v>56.194330964239747</v>
      </c>
      <c r="T2448" s="1">
        <v>57.944243767912184</v>
      </c>
      <c r="U2448" s="1">
        <v>58.866882645366701</v>
      </c>
      <c r="V2448" s="1">
        <v>62.627130604711759</v>
      </c>
      <c r="W2448" s="1">
        <v>59.853204960493954</v>
      </c>
      <c r="X2448" s="1">
        <v>60.931769590036325</v>
      </c>
      <c r="Y2448" s="1">
        <v>64.334134462678662</v>
      </c>
    </row>
    <row r="2449" spans="1:25" x14ac:dyDescent="0.25">
      <c r="A2449" s="1" t="s">
        <v>292</v>
      </c>
      <c r="B2449" s="1" t="s">
        <v>20</v>
      </c>
      <c r="C2449" s="1"/>
      <c r="D2449" s="1" t="s">
        <v>21</v>
      </c>
      <c r="E2449" s="1">
        <v>1084.8</v>
      </c>
      <c r="F2449" s="1">
        <v>1105.3</v>
      </c>
      <c r="G2449" s="1">
        <v>1109.3</v>
      </c>
      <c r="H2449" s="1">
        <v>941.4</v>
      </c>
      <c r="I2449" s="1">
        <v>946</v>
      </c>
      <c r="J2449" s="1">
        <v>889</v>
      </c>
      <c r="K2449" s="1">
        <v>872.40000000000009</v>
      </c>
      <c r="L2449" s="1">
        <v>884.3</v>
      </c>
      <c r="M2449" s="1">
        <v>893.7</v>
      </c>
      <c r="N2449" s="1">
        <v>905.7395501448226</v>
      </c>
      <c r="O2449" s="1">
        <v>907.6061978021977</v>
      </c>
      <c r="P2449" s="1">
        <v>887.34815326008936</v>
      </c>
      <c r="Q2449" s="1">
        <v>808.38937940214089</v>
      </c>
      <c r="R2449" s="1">
        <v>835.92940058152533</v>
      </c>
      <c r="S2449" s="1">
        <v>843.29433096423975</v>
      </c>
      <c r="T2449" s="1">
        <v>847.14424376791226</v>
      </c>
      <c r="U2449" s="1">
        <v>843.96688264536681</v>
      </c>
      <c r="V2449" s="1">
        <v>814.32713060471167</v>
      </c>
      <c r="W2449" s="1">
        <v>847.25320496049403</v>
      </c>
      <c r="X2449" s="1">
        <v>843.73176959003627</v>
      </c>
      <c r="Y2449" s="1">
        <v>842.93413446267857</v>
      </c>
    </row>
    <row r="2450" spans="1:25" x14ac:dyDescent="0.25">
      <c r="A2450" s="1" t="s">
        <v>293</v>
      </c>
      <c r="B2450" s="1" t="s">
        <v>4</v>
      </c>
      <c r="C2450" s="1"/>
      <c r="D2450" s="1" t="s">
        <v>5</v>
      </c>
      <c r="E2450" s="1"/>
      <c r="F2450" s="1"/>
      <c r="G2450" s="1"/>
      <c r="H2450" s="1"/>
      <c r="I2450" s="1"/>
      <c r="J2450" s="1"/>
      <c r="K2450" s="1"/>
      <c r="L2450" s="1"/>
      <c r="M2450" s="1"/>
      <c r="N2450" s="1">
        <v>13.5</v>
      </c>
      <c r="O2450" s="1">
        <v>14.8</v>
      </c>
      <c r="P2450" s="1">
        <v>11.1</v>
      </c>
      <c r="Q2450" s="1">
        <v>11.3</v>
      </c>
      <c r="R2450" s="1">
        <v>13.5</v>
      </c>
      <c r="S2450" s="1">
        <v>8.3000000000000007</v>
      </c>
      <c r="T2450" s="1">
        <v>9.3000000000000007</v>
      </c>
      <c r="U2450" s="1">
        <v>12.4</v>
      </c>
      <c r="V2450" s="1">
        <v>10.7</v>
      </c>
      <c r="W2450" s="1">
        <v>8.6</v>
      </c>
      <c r="X2450" s="1">
        <v>8.3000000000000007</v>
      </c>
      <c r="Y2450" s="1">
        <v>8.1</v>
      </c>
    </row>
    <row r="2451" spans="1:25" x14ac:dyDescent="0.25">
      <c r="A2451" s="1" t="s">
        <v>293</v>
      </c>
      <c r="B2451" s="1" t="s">
        <v>6</v>
      </c>
      <c r="C2451" s="1"/>
      <c r="D2451" s="1" t="s">
        <v>7</v>
      </c>
      <c r="E2451" s="1"/>
      <c r="F2451" s="1"/>
      <c r="G2451" s="1"/>
      <c r="H2451" s="1"/>
      <c r="I2451" s="1"/>
      <c r="J2451" s="1"/>
      <c r="K2451" s="1"/>
      <c r="L2451" s="1"/>
      <c r="M2451" s="1"/>
      <c r="N2451" s="1">
        <v>225.26018780405022</v>
      </c>
      <c r="O2451" s="1">
        <v>218.75008735839486</v>
      </c>
      <c r="P2451" s="1">
        <v>217.60862884887223</v>
      </c>
      <c r="Q2451" s="1">
        <v>217.7401965571969</v>
      </c>
      <c r="R2451" s="1">
        <v>226.48573825503357</v>
      </c>
      <c r="S2451" s="1">
        <v>225.74497599146363</v>
      </c>
      <c r="T2451" s="1">
        <v>224.82799419448477</v>
      </c>
      <c r="U2451" s="1">
        <v>236.13751868460386</v>
      </c>
      <c r="V2451" s="1">
        <v>237.66462985994698</v>
      </c>
      <c r="W2451" s="1">
        <v>233.3490267447381</v>
      </c>
      <c r="X2451" s="1">
        <v>239.35225944187465</v>
      </c>
      <c r="Y2451" s="1">
        <v>231.26950407846667</v>
      </c>
    </row>
    <row r="2452" spans="1:25" x14ac:dyDescent="0.25">
      <c r="A2452" s="1" t="s">
        <v>293</v>
      </c>
      <c r="B2452" s="1" t="s">
        <v>8</v>
      </c>
      <c r="C2452" s="1"/>
      <c r="D2452" s="1" t="s">
        <v>9</v>
      </c>
      <c r="E2452" s="1"/>
      <c r="F2452" s="1"/>
      <c r="G2452" s="1"/>
      <c r="H2452" s="1"/>
      <c r="I2452" s="1"/>
      <c r="J2452" s="1"/>
      <c r="K2452" s="1"/>
      <c r="L2452" s="1"/>
      <c r="M2452" s="1"/>
      <c r="N2452" s="1">
        <v>250.14231247878723</v>
      </c>
      <c r="O2452" s="1">
        <v>257.08920137519021</v>
      </c>
      <c r="P2452" s="1">
        <v>284.75149038166063</v>
      </c>
      <c r="Q2452" s="1">
        <v>289.01084727139539</v>
      </c>
      <c r="R2452" s="1">
        <v>307.15260067114093</v>
      </c>
      <c r="S2452" s="1">
        <v>311.31095500622445</v>
      </c>
      <c r="T2452" s="1">
        <v>328.31164586357033</v>
      </c>
      <c r="U2452" s="1">
        <v>340.27714665337987</v>
      </c>
      <c r="V2452" s="1">
        <v>343.38051154490893</v>
      </c>
      <c r="W2452" s="1">
        <v>363.73620826080071</v>
      </c>
      <c r="X2452" s="1">
        <v>375.5919331062878</v>
      </c>
      <c r="Y2452" s="1">
        <v>384.06518040334282</v>
      </c>
    </row>
    <row r="2453" spans="1:25" x14ac:dyDescent="0.25">
      <c r="A2453" s="1" t="s">
        <v>293</v>
      </c>
      <c r="B2453" s="1" t="s">
        <v>10</v>
      </c>
      <c r="C2453" s="1"/>
      <c r="D2453" s="1" t="s">
        <v>11</v>
      </c>
      <c r="E2453" s="1"/>
      <c r="F2453" s="1"/>
      <c r="G2453" s="1"/>
      <c r="H2453" s="1"/>
      <c r="I2453" s="1"/>
      <c r="J2453" s="1"/>
      <c r="K2453" s="1"/>
      <c r="L2453" s="1"/>
      <c r="M2453" s="1"/>
      <c r="N2453" s="1">
        <v>29.897499717162578</v>
      </c>
      <c r="O2453" s="1">
        <v>31.160711266414925</v>
      </c>
      <c r="P2453" s="1">
        <v>33.639880769467148</v>
      </c>
      <c r="Q2453" s="1">
        <v>34.548956171407639</v>
      </c>
      <c r="R2453" s="1">
        <v>35.661661073825506</v>
      </c>
      <c r="S2453" s="1">
        <v>36.444069002311934</v>
      </c>
      <c r="T2453" s="1">
        <v>36.560359941944853</v>
      </c>
      <c r="U2453" s="1">
        <v>38.285334662016275</v>
      </c>
      <c r="V2453" s="1">
        <v>41.554858595144111</v>
      </c>
      <c r="W2453" s="1">
        <v>39.31476499446115</v>
      </c>
      <c r="X2453" s="1">
        <v>42.555807451837538</v>
      </c>
      <c r="Y2453" s="1">
        <v>40.465315518190458</v>
      </c>
    </row>
    <row r="2454" spans="1:25" x14ac:dyDescent="0.25">
      <c r="A2454" s="1" t="s">
        <v>293</v>
      </c>
      <c r="B2454" s="1" t="s">
        <v>12</v>
      </c>
      <c r="C2454" s="1"/>
      <c r="D2454" s="1" t="s">
        <v>13</v>
      </c>
      <c r="E2454" s="1"/>
      <c r="F2454" s="1"/>
      <c r="G2454" s="1"/>
      <c r="H2454" s="1"/>
      <c r="I2454" s="1"/>
      <c r="J2454" s="1"/>
      <c r="K2454" s="1"/>
      <c r="L2454" s="1"/>
      <c r="M2454" s="1"/>
      <c r="N2454" s="1">
        <v>75.774403994845358</v>
      </c>
      <c r="O2454" s="1">
        <v>83.766997949203329</v>
      </c>
      <c r="P2454" s="1">
        <v>83.22153349749513</v>
      </c>
      <c r="Q2454" s="1">
        <v>83.53569538120037</v>
      </c>
      <c r="R2454" s="1">
        <v>81.716863228304859</v>
      </c>
      <c r="S2454" s="1">
        <v>75.885081415446194</v>
      </c>
      <c r="T2454" s="1">
        <v>70.962934182192683</v>
      </c>
      <c r="U2454" s="1">
        <v>76.762672537894829</v>
      </c>
      <c r="V2454" s="1">
        <v>77.293097223416154</v>
      </c>
      <c r="W2454" s="1">
        <v>75.779191238416175</v>
      </c>
      <c r="X2454" s="1">
        <v>74.889125436430206</v>
      </c>
      <c r="Y2454" s="1">
        <v>81.207920461191407</v>
      </c>
    </row>
    <row r="2455" spans="1:25" x14ac:dyDescent="0.25">
      <c r="A2455" s="1" t="s">
        <v>293</v>
      </c>
      <c r="B2455" s="1" t="s">
        <v>14</v>
      </c>
      <c r="C2455" s="1"/>
      <c r="D2455" s="1" t="s">
        <v>15</v>
      </c>
      <c r="E2455" s="1"/>
      <c r="F2455" s="1"/>
      <c r="G2455" s="1"/>
      <c r="H2455" s="1"/>
      <c r="I2455" s="1"/>
      <c r="J2455" s="1"/>
      <c r="K2455" s="1"/>
      <c r="L2455" s="1"/>
      <c r="M2455" s="1"/>
      <c r="N2455" s="1">
        <v>61.764457152061844</v>
      </c>
      <c r="O2455" s="1">
        <v>67.28403533680391</v>
      </c>
      <c r="P2455" s="1">
        <v>70.219920183408348</v>
      </c>
      <c r="Q2455" s="1">
        <v>71.173482455391451</v>
      </c>
      <c r="R2455" s="1">
        <v>66.588276711846504</v>
      </c>
      <c r="S2455" s="1">
        <v>63.198799235877367</v>
      </c>
      <c r="T2455" s="1">
        <v>66.642346222263839</v>
      </c>
      <c r="U2455" s="1">
        <v>67.343619273435522</v>
      </c>
      <c r="V2455" s="1">
        <v>69.308346944038519</v>
      </c>
      <c r="W2455" s="1">
        <v>72.423588879528225</v>
      </c>
      <c r="X2455" s="1">
        <v>75.903133781827464</v>
      </c>
      <c r="Y2455" s="1">
        <v>82.552293424680414</v>
      </c>
    </row>
    <row r="2456" spans="1:25" x14ac:dyDescent="0.25">
      <c r="A2456" s="1" t="s">
        <v>293</v>
      </c>
      <c r="B2456" s="1" t="s">
        <v>16</v>
      </c>
      <c r="C2456" s="1"/>
      <c r="D2456" s="1" t="s">
        <v>17</v>
      </c>
      <c r="E2456" s="1"/>
      <c r="F2456" s="1"/>
      <c r="G2456" s="1"/>
      <c r="H2456" s="1"/>
      <c r="I2456" s="1"/>
      <c r="J2456" s="1"/>
      <c r="K2456" s="1"/>
      <c r="L2456" s="1"/>
      <c r="M2456" s="1"/>
      <c r="N2456" s="1">
        <v>64.961138853092777</v>
      </c>
      <c r="O2456" s="1">
        <v>65.948966713992746</v>
      </c>
      <c r="P2456" s="1">
        <v>66.55854631909655</v>
      </c>
      <c r="Q2456" s="1">
        <v>69.090822163408191</v>
      </c>
      <c r="R2456" s="1">
        <v>64.694860059848622</v>
      </c>
      <c r="S2456" s="1">
        <v>57.616119348676428</v>
      </c>
      <c r="T2456" s="1">
        <v>56.294719595543498</v>
      </c>
      <c r="U2456" s="1">
        <v>61.493708188669657</v>
      </c>
      <c r="V2456" s="1">
        <v>61.198555832545352</v>
      </c>
      <c r="W2456" s="1">
        <v>64.797219882055614</v>
      </c>
      <c r="X2456" s="1">
        <v>65.707740781742302</v>
      </c>
      <c r="Y2456" s="1">
        <v>69.43978611412814</v>
      </c>
    </row>
    <row r="2457" spans="1:25" x14ac:dyDescent="0.25">
      <c r="A2457" s="1" t="s">
        <v>293</v>
      </c>
      <c r="B2457" s="1" t="s">
        <v>18</v>
      </c>
      <c r="C2457" s="1"/>
      <c r="D2457" s="1" t="s">
        <v>19</v>
      </c>
      <c r="E2457" s="1"/>
      <c r="F2457" s="1"/>
      <c r="G2457" s="1"/>
      <c r="H2457" s="1"/>
      <c r="I2457" s="1"/>
      <c r="J2457" s="1"/>
      <c r="K2457" s="1"/>
      <c r="L2457" s="1"/>
      <c r="M2457" s="1"/>
      <c r="N2457" s="1">
        <v>37.130625452570598</v>
      </c>
      <c r="O2457" s="1">
        <v>43.975428571428566</v>
      </c>
      <c r="P2457" s="1">
        <v>54.276409208855519</v>
      </c>
      <c r="Q2457" s="1">
        <v>55.557506516554817</v>
      </c>
      <c r="R2457" s="1">
        <v>53.31539923954373</v>
      </c>
      <c r="S2457" s="1">
        <v>66.249303262633617</v>
      </c>
      <c r="T2457" s="1">
        <v>69.781549775590761</v>
      </c>
      <c r="U2457" s="1">
        <v>61.115019829078925</v>
      </c>
      <c r="V2457" s="1">
        <v>64.322679405059162</v>
      </c>
      <c r="W2457" s="1">
        <v>65.365731777510334</v>
      </c>
      <c r="X2457" s="1">
        <v>62.287441619097038</v>
      </c>
      <c r="Y2457" s="1">
        <v>67.261397564849119</v>
      </c>
    </row>
    <row r="2458" spans="1:25" x14ac:dyDescent="0.25">
      <c r="A2458" s="1" t="s">
        <v>293</v>
      </c>
      <c r="B2458" s="1" t="s">
        <v>20</v>
      </c>
      <c r="C2458" s="1"/>
      <c r="D2458" s="1" t="s">
        <v>21</v>
      </c>
      <c r="E2458" s="1">
        <v>609</v>
      </c>
      <c r="F2458" s="1">
        <v>588.29999999999995</v>
      </c>
      <c r="G2458" s="1">
        <v>569.4</v>
      </c>
      <c r="H2458" s="1">
        <v>598.6</v>
      </c>
      <c r="I2458" s="1">
        <v>594.59999999999991</v>
      </c>
      <c r="J2458" s="1">
        <v>649.20000000000005</v>
      </c>
      <c r="K2458" s="1">
        <v>663.8</v>
      </c>
      <c r="L2458" s="1">
        <v>726.9</v>
      </c>
      <c r="M2458" s="1">
        <v>726.5</v>
      </c>
      <c r="N2458" s="1">
        <v>758.43062545257044</v>
      </c>
      <c r="O2458" s="1">
        <v>782.77542857142851</v>
      </c>
      <c r="P2458" s="1">
        <v>821.37640920885553</v>
      </c>
      <c r="Q2458" s="1">
        <v>831.95750651655487</v>
      </c>
      <c r="R2458" s="1">
        <v>849.11539923954365</v>
      </c>
      <c r="S2458" s="1">
        <v>844.74930326263359</v>
      </c>
      <c r="T2458" s="1">
        <v>862.68154977559084</v>
      </c>
      <c r="U2458" s="1">
        <v>893.81501982907889</v>
      </c>
      <c r="V2458" s="1">
        <v>905.42267940505906</v>
      </c>
      <c r="W2458" s="1">
        <v>923.36573177751018</v>
      </c>
      <c r="X2458" s="1">
        <v>944.58744161909704</v>
      </c>
      <c r="Y2458" s="1">
        <v>964.36139756484909</v>
      </c>
    </row>
    <row r="2459" spans="1:25" x14ac:dyDescent="0.25">
      <c r="A2459" s="1" t="s">
        <v>294</v>
      </c>
      <c r="B2459" s="1" t="s">
        <v>4</v>
      </c>
      <c r="C2459" s="1"/>
      <c r="D2459" s="1" t="s">
        <v>5</v>
      </c>
      <c r="E2459" s="1"/>
      <c r="F2459" s="1"/>
      <c r="G2459" s="1"/>
      <c r="H2459" s="1"/>
      <c r="I2459" s="1"/>
      <c r="J2459" s="1"/>
      <c r="K2459" s="1"/>
      <c r="L2459" s="1"/>
      <c r="M2459" s="1"/>
      <c r="N2459" s="1">
        <v>372.9</v>
      </c>
      <c r="O2459" s="1">
        <v>394.9</v>
      </c>
      <c r="P2459" s="1">
        <v>379.7</v>
      </c>
      <c r="Q2459" s="1">
        <v>387.3</v>
      </c>
      <c r="R2459" s="1">
        <v>388</v>
      </c>
      <c r="S2459" s="1">
        <v>351</v>
      </c>
      <c r="T2459" s="1">
        <v>358.3</v>
      </c>
      <c r="U2459" s="1">
        <v>284.60000000000002</v>
      </c>
      <c r="V2459" s="1">
        <v>245.4</v>
      </c>
      <c r="W2459" s="1">
        <v>267.7</v>
      </c>
      <c r="X2459" s="1">
        <v>265.39999999999998</v>
      </c>
      <c r="Y2459" s="1">
        <v>248.3</v>
      </c>
    </row>
    <row r="2460" spans="1:25" x14ac:dyDescent="0.25">
      <c r="A2460" s="1" t="s">
        <v>294</v>
      </c>
      <c r="B2460" s="1" t="s">
        <v>6</v>
      </c>
      <c r="C2460" s="1"/>
      <c r="D2460" s="1" t="s">
        <v>7</v>
      </c>
      <c r="E2460" s="1"/>
      <c r="F2460" s="1"/>
      <c r="G2460" s="1"/>
      <c r="H2460" s="1"/>
      <c r="I2460" s="1"/>
      <c r="J2460" s="1"/>
      <c r="K2460" s="1"/>
      <c r="L2460" s="1"/>
      <c r="M2460" s="1"/>
      <c r="N2460" s="1">
        <v>92.283165516461125</v>
      </c>
      <c r="O2460" s="1">
        <v>92.095023389505712</v>
      </c>
      <c r="P2460" s="1">
        <v>81.77198697068404</v>
      </c>
      <c r="Q2460" s="1">
        <v>81.075552435600045</v>
      </c>
      <c r="R2460" s="1">
        <v>82.787152444870571</v>
      </c>
      <c r="S2460" s="1">
        <v>80.003556820202732</v>
      </c>
      <c r="T2460" s="1">
        <v>83.496487663280121</v>
      </c>
      <c r="U2460" s="1">
        <v>75.729048330842048</v>
      </c>
      <c r="V2460" s="1">
        <v>83.388871464878605</v>
      </c>
      <c r="W2460" s="1">
        <v>90.037801339874463</v>
      </c>
      <c r="X2460" s="1">
        <v>92.857596706145486</v>
      </c>
      <c r="Y2460" s="1">
        <v>105.58920082069758</v>
      </c>
    </row>
    <row r="2461" spans="1:25" x14ac:dyDescent="0.25">
      <c r="A2461" s="1" t="s">
        <v>294</v>
      </c>
      <c r="B2461" s="1" t="s">
        <v>8</v>
      </c>
      <c r="C2461" s="1"/>
      <c r="D2461" s="1" t="s">
        <v>9</v>
      </c>
      <c r="E2461" s="1"/>
      <c r="F2461" s="1"/>
      <c r="G2461" s="1"/>
      <c r="H2461" s="1"/>
      <c r="I2461" s="1"/>
      <c r="J2461" s="1"/>
      <c r="K2461" s="1"/>
      <c r="L2461" s="1"/>
      <c r="M2461" s="1"/>
      <c r="N2461" s="1">
        <v>75.268616359316667</v>
      </c>
      <c r="O2461" s="1">
        <v>68.886141013357388</v>
      </c>
      <c r="P2461" s="1">
        <v>64.986970684039093</v>
      </c>
      <c r="Q2461" s="1">
        <v>62.56014528140642</v>
      </c>
      <c r="R2461" s="1">
        <v>51.577468839884943</v>
      </c>
      <c r="S2461" s="1">
        <v>65.780739818602171</v>
      </c>
      <c r="T2461" s="1">
        <v>78.425747460087081</v>
      </c>
      <c r="U2461" s="1">
        <v>67.292886010075847</v>
      </c>
      <c r="V2461" s="1">
        <v>62.23086573298005</v>
      </c>
      <c r="W2461" s="1">
        <v>67.29258321464367</v>
      </c>
      <c r="X2461" s="1">
        <v>64.932719971534581</v>
      </c>
      <c r="Y2461" s="1">
        <v>80.735815443126668</v>
      </c>
    </row>
    <row r="2462" spans="1:25" x14ac:dyDescent="0.25">
      <c r="A2462" s="1" t="s">
        <v>294</v>
      </c>
      <c r="B2462" s="1" t="s">
        <v>10</v>
      </c>
      <c r="C2462" s="1"/>
      <c r="D2462" s="1" t="s">
        <v>11</v>
      </c>
      <c r="E2462" s="1"/>
      <c r="F2462" s="1"/>
      <c r="G2462" s="1"/>
      <c r="H2462" s="1"/>
      <c r="I2462" s="1"/>
      <c r="J2462" s="1"/>
      <c r="K2462" s="1"/>
      <c r="L2462" s="1"/>
      <c r="M2462" s="1"/>
      <c r="N2462" s="1">
        <v>12.248218124222198</v>
      </c>
      <c r="O2462" s="1">
        <v>13.118835597136899</v>
      </c>
      <c r="P2462" s="1">
        <v>12.641042345276873</v>
      </c>
      <c r="Q2462" s="1">
        <v>12.864302282993531</v>
      </c>
      <c r="R2462" s="1">
        <v>13.035378715244487</v>
      </c>
      <c r="S2462" s="1">
        <v>12.91570336119509</v>
      </c>
      <c r="T2462" s="1">
        <v>13.577764876632802</v>
      </c>
      <c r="U2462" s="1">
        <v>12.278065659082102</v>
      </c>
      <c r="V2462" s="1">
        <v>14.580262802141352</v>
      </c>
      <c r="W2462" s="1">
        <v>15.169615445481881</v>
      </c>
      <c r="X2462" s="1">
        <v>16.50968332231993</v>
      </c>
      <c r="Y2462" s="1">
        <v>18.474983736175748</v>
      </c>
    </row>
    <row r="2463" spans="1:25" x14ac:dyDescent="0.25">
      <c r="A2463" s="1" t="s">
        <v>294</v>
      </c>
      <c r="B2463" s="1" t="s">
        <v>12</v>
      </c>
      <c r="C2463" s="1"/>
      <c r="D2463" s="1" t="s">
        <v>13</v>
      </c>
      <c r="E2463" s="1"/>
      <c r="F2463" s="1"/>
      <c r="G2463" s="1"/>
      <c r="H2463" s="1"/>
      <c r="I2463" s="1"/>
      <c r="J2463" s="1"/>
      <c r="K2463" s="1"/>
      <c r="L2463" s="1"/>
      <c r="M2463" s="1"/>
      <c r="N2463" s="1">
        <v>46.474967783505157</v>
      </c>
      <c r="O2463" s="1">
        <v>45.319103959615077</v>
      </c>
      <c r="P2463" s="1">
        <v>36.16353910163879</v>
      </c>
      <c r="Q2463" s="1">
        <v>37.811286604627334</v>
      </c>
      <c r="R2463" s="1">
        <v>41.472267206477724</v>
      </c>
      <c r="S2463" s="1">
        <v>42.591321750204685</v>
      </c>
      <c r="T2463" s="1">
        <v>39.159535624005244</v>
      </c>
      <c r="U2463" s="1">
        <v>40.434812431196548</v>
      </c>
      <c r="V2463" s="1">
        <v>41.138674460586266</v>
      </c>
      <c r="W2463" s="1">
        <v>39.526141533277169</v>
      </c>
      <c r="X2463" s="1">
        <v>37.185131567742481</v>
      </c>
      <c r="Y2463" s="1">
        <v>37.295747347313892</v>
      </c>
    </row>
    <row r="2464" spans="1:25" x14ac:dyDescent="0.25">
      <c r="A2464" s="1" t="s">
        <v>294</v>
      </c>
      <c r="B2464" s="1" t="s">
        <v>14</v>
      </c>
      <c r="C2464" s="1"/>
      <c r="D2464" s="1" t="s">
        <v>15</v>
      </c>
      <c r="E2464" s="1"/>
      <c r="F2464" s="1"/>
      <c r="G2464" s="1"/>
      <c r="H2464" s="1"/>
      <c r="I2464" s="1"/>
      <c r="J2464" s="1"/>
      <c r="K2464" s="1"/>
      <c r="L2464" s="1"/>
      <c r="M2464" s="1"/>
      <c r="N2464" s="1">
        <v>37.88220038659793</v>
      </c>
      <c r="O2464" s="1">
        <v>36.401593311247829</v>
      </c>
      <c r="P2464" s="1">
        <v>30.513747134244717</v>
      </c>
      <c r="Q2464" s="1">
        <v>32.215700503713826</v>
      </c>
      <c r="R2464" s="1">
        <v>33.794331983805662</v>
      </c>
      <c r="S2464" s="1">
        <v>35.471008823796964</v>
      </c>
      <c r="T2464" s="1">
        <v>36.775301938020789</v>
      </c>
      <c r="U2464" s="1">
        <v>35.473316961639433</v>
      </c>
      <c r="V2464" s="1">
        <v>36.888850683400669</v>
      </c>
      <c r="W2464" s="1">
        <v>37.77587194608256</v>
      </c>
      <c r="X2464" s="1">
        <v>37.688623009452435</v>
      </c>
      <c r="Y2464" s="1">
        <v>37.913167348984871</v>
      </c>
    </row>
    <row r="2465" spans="1:25" x14ac:dyDescent="0.25">
      <c r="A2465" s="1" t="s">
        <v>294</v>
      </c>
      <c r="B2465" s="1" t="s">
        <v>16</v>
      </c>
      <c r="C2465" s="1"/>
      <c r="D2465" s="1" t="s">
        <v>17</v>
      </c>
      <c r="E2465" s="1"/>
      <c r="F2465" s="1"/>
      <c r="G2465" s="1"/>
      <c r="H2465" s="1"/>
      <c r="I2465" s="1"/>
      <c r="J2465" s="1"/>
      <c r="K2465" s="1"/>
      <c r="L2465" s="1"/>
      <c r="M2465" s="1"/>
      <c r="N2465" s="1">
        <v>39.842831829896909</v>
      </c>
      <c r="O2465" s="1">
        <v>35.679302729137085</v>
      </c>
      <c r="P2465" s="1">
        <v>28.922713764116502</v>
      </c>
      <c r="Q2465" s="1">
        <v>31.273012891658844</v>
      </c>
      <c r="R2465" s="1">
        <v>32.833400809716601</v>
      </c>
      <c r="S2465" s="1">
        <v>32.337669425998364</v>
      </c>
      <c r="T2465" s="1">
        <v>31.065162437973978</v>
      </c>
      <c r="U2465" s="1">
        <v>32.39187060716403</v>
      </c>
      <c r="V2465" s="1">
        <v>32.572474856013066</v>
      </c>
      <c r="W2465" s="1">
        <v>33.797986520640272</v>
      </c>
      <c r="X2465" s="1">
        <v>32.62624542280507</v>
      </c>
      <c r="Y2465" s="1">
        <v>31.891085303701221</v>
      </c>
    </row>
    <row r="2466" spans="1:25" x14ac:dyDescent="0.25">
      <c r="A2466" s="1" t="s">
        <v>294</v>
      </c>
      <c r="B2466" s="1" t="s">
        <v>18</v>
      </c>
      <c r="C2466" s="1"/>
      <c r="D2466" s="1" t="s">
        <v>19</v>
      </c>
      <c r="E2466" s="1"/>
      <c r="F2466" s="1"/>
      <c r="G2466" s="1"/>
      <c r="H2466" s="1"/>
      <c r="I2466" s="1"/>
      <c r="J2466" s="1"/>
      <c r="K2466" s="1"/>
      <c r="L2466" s="1"/>
      <c r="M2466" s="1"/>
      <c r="N2466" s="1">
        <v>21.691550506879075</v>
      </c>
      <c r="O2466" s="1">
        <v>22.660835164835163</v>
      </c>
      <c r="P2466" s="1">
        <v>22.111980345608128</v>
      </c>
      <c r="Q2466" s="1">
        <v>24.62850091509068</v>
      </c>
      <c r="R2466" s="1">
        <v>27.50577052113621</v>
      </c>
      <c r="S2466" s="1">
        <v>25.953394146286865</v>
      </c>
      <c r="T2466" s="1">
        <v>24.458021954252963</v>
      </c>
      <c r="U2466" s="1">
        <v>25.809657599285035</v>
      </c>
      <c r="V2466" s="1">
        <v>28.57193572901965</v>
      </c>
      <c r="W2466" s="1">
        <v>30.013118099523833</v>
      </c>
      <c r="X2466" s="1">
        <v>29.45192527244421</v>
      </c>
      <c r="Y2466" s="1">
        <v>31.689761778718903</v>
      </c>
    </row>
    <row r="2467" spans="1:25" x14ac:dyDescent="0.25">
      <c r="A2467" s="1" t="s">
        <v>294</v>
      </c>
      <c r="B2467" s="1" t="s">
        <v>20</v>
      </c>
      <c r="C2467" s="1"/>
      <c r="D2467" s="1" t="s">
        <v>21</v>
      </c>
      <c r="E2467" s="1">
        <v>868.90000000000009</v>
      </c>
      <c r="F2467" s="1">
        <v>862.59999999999991</v>
      </c>
      <c r="G2467" s="1">
        <v>864.8</v>
      </c>
      <c r="H2467" s="1">
        <v>742.9</v>
      </c>
      <c r="I2467" s="1">
        <v>719</v>
      </c>
      <c r="J2467" s="1">
        <v>692.40000000000009</v>
      </c>
      <c r="K2467" s="1">
        <v>697.2</v>
      </c>
      <c r="L2467" s="1">
        <v>696.59999999999991</v>
      </c>
      <c r="M2467" s="1">
        <v>671</v>
      </c>
      <c r="N2467" s="1">
        <v>698.59155050687889</v>
      </c>
      <c r="O2467" s="1">
        <v>709.06083516483511</v>
      </c>
      <c r="P2467" s="1">
        <v>656.81198034560805</v>
      </c>
      <c r="Q2467" s="1">
        <v>669.72850091509065</v>
      </c>
      <c r="R2467" s="1">
        <v>671.00577052113624</v>
      </c>
      <c r="S2467" s="1">
        <v>646.05339414628691</v>
      </c>
      <c r="T2467" s="1">
        <v>665.25802195425308</v>
      </c>
      <c r="U2467" s="1">
        <v>574.00965759928499</v>
      </c>
      <c r="V2467" s="1">
        <v>544.77193572901979</v>
      </c>
      <c r="W2467" s="1">
        <v>581.31311809952388</v>
      </c>
      <c r="X2467" s="1">
        <v>576.65192527244415</v>
      </c>
      <c r="Y2467" s="1">
        <v>591.88976177871893</v>
      </c>
    </row>
    <row r="2468" spans="1:25" x14ac:dyDescent="0.25">
      <c r="A2468" s="1" t="s">
        <v>295</v>
      </c>
      <c r="B2468" s="1" t="s">
        <v>4</v>
      </c>
      <c r="C2468" s="1"/>
      <c r="D2468" s="1" t="s">
        <v>5</v>
      </c>
      <c r="E2468" s="1"/>
      <c r="F2468" s="1"/>
      <c r="G2468" s="1"/>
      <c r="H2468" s="1"/>
      <c r="I2468" s="1"/>
      <c r="J2468" s="1"/>
      <c r="K2468" s="1"/>
      <c r="L2468" s="1"/>
      <c r="M2468" s="1"/>
      <c r="N2468" s="1">
        <v>133</v>
      </c>
      <c r="O2468" s="1">
        <v>142.9</v>
      </c>
      <c r="P2468" s="1">
        <v>142.69999999999999</v>
      </c>
      <c r="Q2468" s="1">
        <v>122.7</v>
      </c>
      <c r="R2468" s="1">
        <v>132.4</v>
      </c>
      <c r="S2468" s="1">
        <v>141</v>
      </c>
      <c r="T2468" s="1">
        <v>128.4</v>
      </c>
      <c r="U2468" s="1">
        <v>73.099999999999994</v>
      </c>
      <c r="V2468" s="1">
        <v>61.7</v>
      </c>
      <c r="W2468" s="1">
        <v>55.4</v>
      </c>
      <c r="X2468" s="1">
        <v>48.6</v>
      </c>
      <c r="Y2468" s="1">
        <v>49.2</v>
      </c>
    </row>
    <row r="2469" spans="1:25" x14ac:dyDescent="0.25">
      <c r="A2469" s="1" t="s">
        <v>295</v>
      </c>
      <c r="B2469" s="1" t="s">
        <v>6</v>
      </c>
      <c r="C2469" s="1"/>
      <c r="D2469" s="1" t="s">
        <v>7</v>
      </c>
      <c r="E2469" s="1"/>
      <c r="F2469" s="1"/>
      <c r="G2469" s="1"/>
      <c r="H2469" s="1"/>
      <c r="I2469" s="1"/>
      <c r="J2469" s="1"/>
      <c r="K2469" s="1"/>
      <c r="L2469" s="1"/>
      <c r="M2469" s="1"/>
      <c r="N2469" s="1">
        <v>104.09751103065956</v>
      </c>
      <c r="O2469" s="1">
        <v>101.1418136729978</v>
      </c>
      <c r="P2469" s="1">
        <v>91.029193042836951</v>
      </c>
      <c r="Q2469" s="1">
        <v>97.069606885606149</v>
      </c>
      <c r="R2469" s="1">
        <v>96.410354745925204</v>
      </c>
      <c r="S2469" s="1">
        <v>95.425929219277961</v>
      </c>
      <c r="T2469" s="1">
        <v>96.649602322206107</v>
      </c>
      <c r="U2469" s="1">
        <v>100.16801195814649</v>
      </c>
      <c r="V2469" s="1">
        <v>99.571643324501153</v>
      </c>
      <c r="W2469" s="1">
        <v>100.38770375059345</v>
      </c>
      <c r="X2469" s="1">
        <v>105.95209169928329</v>
      </c>
      <c r="Y2469" s="1">
        <v>106.66664164539858</v>
      </c>
    </row>
    <row r="2470" spans="1:25" x14ac:dyDescent="0.25">
      <c r="A2470" s="1" t="s">
        <v>295</v>
      </c>
      <c r="B2470" s="1" t="s">
        <v>8</v>
      </c>
      <c r="C2470" s="1"/>
      <c r="D2470" s="1" t="s">
        <v>9</v>
      </c>
      <c r="E2470" s="1"/>
      <c r="F2470" s="1"/>
      <c r="G2470" s="1"/>
      <c r="H2470" s="1"/>
      <c r="I2470" s="1"/>
      <c r="J2470" s="1"/>
      <c r="K2470" s="1"/>
      <c r="L2470" s="1"/>
      <c r="M2470" s="1"/>
      <c r="N2470" s="1">
        <v>82.386220160651675</v>
      </c>
      <c r="O2470" s="1">
        <v>83.250645324916874</v>
      </c>
      <c r="P2470" s="1">
        <v>77.598703214307662</v>
      </c>
      <c r="Q2470" s="1">
        <v>81.628305457209137</v>
      </c>
      <c r="R2470" s="1">
        <v>78.009204218600189</v>
      </c>
      <c r="S2470" s="1">
        <v>78.368593277609818</v>
      </c>
      <c r="T2470" s="1">
        <v>80.433741654571833</v>
      </c>
      <c r="U2470" s="1">
        <v>98.991596080385321</v>
      </c>
      <c r="V2470" s="1">
        <v>89.318590818147413</v>
      </c>
      <c r="W2470" s="1">
        <v>87.198923880360809</v>
      </c>
      <c r="X2470" s="1">
        <v>96.310079804808623</v>
      </c>
      <c r="Y2470" s="1">
        <v>93.869854376219806</v>
      </c>
    </row>
    <row r="2471" spans="1:25" x14ac:dyDescent="0.25">
      <c r="A2471" s="1" t="s">
        <v>295</v>
      </c>
      <c r="B2471" s="1" t="s">
        <v>10</v>
      </c>
      <c r="C2471" s="1"/>
      <c r="D2471" s="1" t="s">
        <v>11</v>
      </c>
      <c r="E2471" s="1"/>
      <c r="F2471" s="1"/>
      <c r="G2471" s="1"/>
      <c r="H2471" s="1"/>
      <c r="I2471" s="1"/>
      <c r="J2471" s="1"/>
      <c r="K2471" s="1"/>
      <c r="L2471" s="1"/>
      <c r="M2471" s="1"/>
      <c r="N2471" s="1">
        <v>13.816268808688767</v>
      </c>
      <c r="O2471" s="1">
        <v>14.407541002085329</v>
      </c>
      <c r="P2471" s="1">
        <v>14.072103742855385</v>
      </c>
      <c r="Q2471" s="1">
        <v>15.402087657184717</v>
      </c>
      <c r="R2471" s="1">
        <v>15.180441035474592</v>
      </c>
      <c r="S2471" s="1">
        <v>15.405477503112216</v>
      </c>
      <c r="T2471" s="1">
        <v>15.716656023222063</v>
      </c>
      <c r="U2471" s="1">
        <v>16.240391961468198</v>
      </c>
      <c r="V2471" s="1">
        <v>17.409765857351431</v>
      </c>
      <c r="W2471" s="1">
        <v>16.913372369045735</v>
      </c>
      <c r="X2471" s="1">
        <v>18.837828495908099</v>
      </c>
      <c r="Y2471" s="1">
        <v>18.663503978381627</v>
      </c>
    </row>
    <row r="2472" spans="1:25" x14ac:dyDescent="0.25">
      <c r="A2472" s="1" t="s">
        <v>295</v>
      </c>
      <c r="B2472" s="1" t="s">
        <v>12</v>
      </c>
      <c r="C2472" s="1"/>
      <c r="D2472" s="1" t="s">
        <v>13</v>
      </c>
      <c r="E2472" s="1"/>
      <c r="F2472" s="1"/>
      <c r="G2472" s="1"/>
      <c r="H2472" s="1"/>
      <c r="I2472" s="1"/>
      <c r="J2472" s="1"/>
      <c r="K2472" s="1"/>
      <c r="L2472" s="1"/>
      <c r="M2472" s="1"/>
      <c r="N2472" s="1">
        <v>35.398807989690717</v>
      </c>
      <c r="O2472" s="1">
        <v>39.914781511279379</v>
      </c>
      <c r="P2472" s="1">
        <v>39.605884350853366</v>
      </c>
      <c r="Q2472" s="1">
        <v>35.123811150004265</v>
      </c>
      <c r="R2472" s="1">
        <v>32.034544974476319</v>
      </c>
      <c r="S2472" s="1">
        <v>29.281533703265723</v>
      </c>
      <c r="T2472" s="1">
        <v>27.192088755734481</v>
      </c>
      <c r="U2472" s="1">
        <v>32.071564061309175</v>
      </c>
      <c r="V2472" s="1">
        <v>32.546419668185337</v>
      </c>
      <c r="W2472" s="1">
        <v>35.719393428812133</v>
      </c>
      <c r="X2472" s="1">
        <v>31.788963637911948</v>
      </c>
      <c r="Y2472" s="1">
        <v>29.042626785863479</v>
      </c>
    </row>
    <row r="2473" spans="1:25" x14ac:dyDescent="0.25">
      <c r="A2473" s="1" t="s">
        <v>295</v>
      </c>
      <c r="B2473" s="1" t="s">
        <v>14</v>
      </c>
      <c r="C2473" s="1"/>
      <c r="D2473" s="1" t="s">
        <v>15</v>
      </c>
      <c r="E2473" s="1"/>
      <c r="F2473" s="1"/>
      <c r="G2473" s="1"/>
      <c r="H2473" s="1"/>
      <c r="I2473" s="1"/>
      <c r="J2473" s="1"/>
      <c r="K2473" s="1"/>
      <c r="L2473" s="1"/>
      <c r="M2473" s="1"/>
      <c r="N2473" s="1">
        <v>28.853914304123705</v>
      </c>
      <c r="O2473" s="1">
        <v>32.060687805647575</v>
      </c>
      <c r="P2473" s="1">
        <v>33.418298378194791</v>
      </c>
      <c r="Q2473" s="1">
        <v>29.925936993084608</v>
      </c>
      <c r="R2473" s="1">
        <v>26.103854955113533</v>
      </c>
      <c r="S2473" s="1">
        <v>24.386318566360412</v>
      </c>
      <c r="T2473" s="1">
        <v>25.536494710233129</v>
      </c>
      <c r="U2473" s="1">
        <v>28.136268947412997</v>
      </c>
      <c r="V2473" s="1">
        <v>29.18421731281699</v>
      </c>
      <c r="W2473" s="1">
        <v>34.137691659646165</v>
      </c>
      <c r="X2473" s="1">
        <v>32.219390275057478</v>
      </c>
      <c r="Y2473" s="1">
        <v>29.523418831982621</v>
      </c>
    </row>
    <row r="2474" spans="1:25" x14ac:dyDescent="0.25">
      <c r="A2474" s="1" t="s">
        <v>295</v>
      </c>
      <c r="B2474" s="1" t="s">
        <v>16</v>
      </c>
      <c r="C2474" s="1"/>
      <c r="D2474" s="1" t="s">
        <v>17</v>
      </c>
      <c r="E2474" s="1"/>
      <c r="F2474" s="1"/>
      <c r="G2474" s="1"/>
      <c r="H2474" s="1"/>
      <c r="I2474" s="1"/>
      <c r="J2474" s="1"/>
      <c r="K2474" s="1"/>
      <c r="L2474" s="1"/>
      <c r="M2474" s="1"/>
      <c r="N2474" s="1">
        <v>30.347277706185565</v>
      </c>
      <c r="O2474" s="1">
        <v>31.424530683073041</v>
      </c>
      <c r="P2474" s="1">
        <v>31.67581727095186</v>
      </c>
      <c r="Q2474" s="1">
        <v>29.050251856911128</v>
      </c>
      <c r="R2474" s="1">
        <v>25.361600070410141</v>
      </c>
      <c r="S2474" s="1">
        <v>22.232147730373878</v>
      </c>
      <c r="T2474" s="1">
        <v>21.571416534032398</v>
      </c>
      <c r="U2474" s="1">
        <v>25.692166991277841</v>
      </c>
      <c r="V2474" s="1">
        <v>25.76936301899768</v>
      </c>
      <c r="W2474" s="1">
        <v>30.542914911541708</v>
      </c>
      <c r="X2474" s="1">
        <v>27.891646087030569</v>
      </c>
      <c r="Y2474" s="1">
        <v>24.833954382153895</v>
      </c>
    </row>
    <row r="2475" spans="1:25" x14ac:dyDescent="0.25">
      <c r="A2475" s="1" t="s">
        <v>295</v>
      </c>
      <c r="B2475" s="1" t="s">
        <v>18</v>
      </c>
      <c r="C2475" s="1"/>
      <c r="D2475" s="1" t="s">
        <v>19</v>
      </c>
      <c r="E2475" s="1"/>
      <c r="F2475" s="1"/>
      <c r="G2475" s="1"/>
      <c r="H2475" s="1"/>
      <c r="I2475" s="1"/>
      <c r="J2475" s="1"/>
      <c r="K2475" s="1"/>
      <c r="L2475" s="1"/>
      <c r="M2475" s="1"/>
      <c r="N2475" s="1">
        <v>37.789052317161477</v>
      </c>
      <c r="O2475" s="1">
        <v>35.148791208791209</v>
      </c>
      <c r="P2475" s="1">
        <v>33.444647490752502</v>
      </c>
      <c r="Q2475" s="1">
        <v>38.894903222228386</v>
      </c>
      <c r="R2475" s="1">
        <v>38.439197047640349</v>
      </c>
      <c r="S2475" s="1">
        <v>34.005870501986678</v>
      </c>
      <c r="T2475" s="1">
        <v>38.561228572973562</v>
      </c>
      <c r="U2475" s="1">
        <v>44.909305702954811</v>
      </c>
      <c r="V2475" s="1">
        <v>46.722180002171314</v>
      </c>
      <c r="W2475" s="1">
        <v>42.557945685730729</v>
      </c>
      <c r="X2475" s="1">
        <v>42.624940321743637</v>
      </c>
      <c r="Y2475" s="1">
        <v>46.642329274748548</v>
      </c>
    </row>
    <row r="2476" spans="1:25" x14ac:dyDescent="0.25">
      <c r="A2476" s="1" t="s">
        <v>295</v>
      </c>
      <c r="B2476" s="1" t="s">
        <v>20</v>
      </c>
      <c r="C2476" s="1"/>
      <c r="D2476" s="1" t="s">
        <v>21</v>
      </c>
      <c r="E2476" s="1">
        <v>623.6</v>
      </c>
      <c r="F2476" s="1">
        <v>611.29999999999995</v>
      </c>
      <c r="G2476" s="1">
        <v>585.4</v>
      </c>
      <c r="H2476" s="1">
        <v>506</v>
      </c>
      <c r="I2476" s="1">
        <v>491.2</v>
      </c>
      <c r="J2476" s="1">
        <v>451.40000000000003</v>
      </c>
      <c r="K2476" s="1">
        <v>450.1</v>
      </c>
      <c r="L2476" s="1">
        <v>460</v>
      </c>
      <c r="M2476" s="1">
        <v>460.3</v>
      </c>
      <c r="N2476" s="1">
        <v>465.68905231716144</v>
      </c>
      <c r="O2476" s="1">
        <v>480.2487912087912</v>
      </c>
      <c r="P2476" s="1">
        <v>463.54464749075254</v>
      </c>
      <c r="Q2476" s="1">
        <v>449.79490322222841</v>
      </c>
      <c r="R2476" s="1">
        <v>443.93919704764033</v>
      </c>
      <c r="S2476" s="1">
        <v>440.10587050198666</v>
      </c>
      <c r="T2476" s="1">
        <v>434.06122857297356</v>
      </c>
      <c r="U2476" s="1">
        <v>419.30930570295482</v>
      </c>
      <c r="V2476" s="1">
        <v>402.22218000217129</v>
      </c>
      <c r="W2476" s="1">
        <v>402.85794568573067</v>
      </c>
      <c r="X2476" s="1">
        <v>404.22494032174365</v>
      </c>
      <c r="Y2476" s="1">
        <v>398.44232927474854</v>
      </c>
    </row>
    <row r="2477" spans="1:25" x14ac:dyDescent="0.25">
      <c r="A2477" s="1" t="s">
        <v>296</v>
      </c>
      <c r="B2477" s="1" t="s">
        <v>4</v>
      </c>
      <c r="C2477" s="1"/>
      <c r="D2477" s="1" t="s">
        <v>5</v>
      </c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>
        <v>45.7</v>
      </c>
      <c r="Q2477" s="1">
        <v>47</v>
      </c>
      <c r="R2477" s="1">
        <v>49.4</v>
      </c>
      <c r="S2477" s="1">
        <v>45.6</v>
      </c>
      <c r="T2477" s="1">
        <v>49.4</v>
      </c>
      <c r="U2477" s="1">
        <v>37.5</v>
      </c>
      <c r="V2477" s="1">
        <v>27.1</v>
      </c>
      <c r="W2477" s="1">
        <v>31.3</v>
      </c>
      <c r="X2477" s="1">
        <v>30.1</v>
      </c>
      <c r="Y2477" s="1">
        <v>25.2</v>
      </c>
    </row>
    <row r="2478" spans="1:25" x14ac:dyDescent="0.25">
      <c r="A2478" s="1" t="s">
        <v>296</v>
      </c>
      <c r="B2478" s="1" t="s">
        <v>6</v>
      </c>
      <c r="C2478" s="1"/>
      <c r="D2478" s="1" t="s">
        <v>7</v>
      </c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>
        <v>55.030668536699402</v>
      </c>
      <c r="Q2478" s="1">
        <v>52.551424432641241</v>
      </c>
      <c r="R2478" s="1">
        <v>54.403162055335976</v>
      </c>
      <c r="S2478" s="1">
        <v>55.940406544372834</v>
      </c>
      <c r="T2478" s="1">
        <v>51.711064718162838</v>
      </c>
      <c r="U2478" s="1">
        <v>53.503905091448345</v>
      </c>
      <c r="V2478" s="1">
        <v>57.291678832116787</v>
      </c>
      <c r="W2478" s="1">
        <v>57.53997127812351</v>
      </c>
      <c r="X2478" s="1">
        <v>59.232366482504602</v>
      </c>
      <c r="Y2478" s="1">
        <v>59.874152153987168</v>
      </c>
    </row>
    <row r="2479" spans="1:25" x14ac:dyDescent="0.25">
      <c r="A2479" s="1" t="s">
        <v>296</v>
      </c>
      <c r="B2479" s="1" t="s">
        <v>8</v>
      </c>
      <c r="C2479" s="1"/>
      <c r="D2479" s="1" t="s">
        <v>9</v>
      </c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>
        <v>72.442309490416079</v>
      </c>
      <c r="Q2479" s="1">
        <v>76.089570255915021</v>
      </c>
      <c r="R2479" s="1">
        <v>77.839130434782604</v>
      </c>
      <c r="S2479" s="1">
        <v>72.707535944471985</v>
      </c>
      <c r="T2479" s="1">
        <v>70.869102296450933</v>
      </c>
      <c r="U2479" s="1">
        <v>68.658576371725161</v>
      </c>
      <c r="V2479" s="1">
        <v>70.893576642335759</v>
      </c>
      <c r="W2479" s="1">
        <v>75.020296792723784</v>
      </c>
      <c r="X2479" s="1">
        <v>80.025000000000006</v>
      </c>
      <c r="Y2479" s="1">
        <v>77.450779101741517</v>
      </c>
    </row>
    <row r="2480" spans="1:25" x14ac:dyDescent="0.25">
      <c r="A2480" s="1" t="s">
        <v>296</v>
      </c>
      <c r="B2480" s="1" t="s">
        <v>10</v>
      </c>
      <c r="C2480" s="1"/>
      <c r="D2480" s="1" t="s">
        <v>11</v>
      </c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>
        <v>21.927021972884525</v>
      </c>
      <c r="Q2480" s="1">
        <v>19.859005311443745</v>
      </c>
      <c r="R2480" s="1">
        <v>19.457707509881427</v>
      </c>
      <c r="S2480" s="1">
        <v>18.452057511155182</v>
      </c>
      <c r="T2480" s="1">
        <v>18.919832985386225</v>
      </c>
      <c r="U2480" s="1">
        <v>22.33751853682649</v>
      </c>
      <c r="V2480" s="1">
        <v>19.914744525547444</v>
      </c>
      <c r="W2480" s="1">
        <v>22.039731929152708</v>
      </c>
      <c r="X2480" s="1">
        <v>21.242633517495399</v>
      </c>
      <c r="Y2480" s="1">
        <v>19.175068744271311</v>
      </c>
    </row>
    <row r="2481" spans="1:25" x14ac:dyDescent="0.25">
      <c r="A2481" s="1" t="s">
        <v>296</v>
      </c>
      <c r="B2481" s="1" t="s">
        <v>12</v>
      </c>
      <c r="C2481" s="1"/>
      <c r="D2481" s="1" t="s">
        <v>13</v>
      </c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>
        <v>30.465196850393699</v>
      </c>
      <c r="Q2481" s="1">
        <v>29.425577731092439</v>
      </c>
      <c r="R2481" s="1">
        <v>30.568421052631578</v>
      </c>
      <c r="S2481" s="1">
        <v>26.442826552462524</v>
      </c>
      <c r="T2481" s="1">
        <v>28.714722955145117</v>
      </c>
      <c r="U2481" s="1">
        <v>27.898301595470919</v>
      </c>
      <c r="V2481" s="1">
        <v>27.948591201186357</v>
      </c>
      <c r="W2481" s="1">
        <v>30.169733079122974</v>
      </c>
      <c r="X2481" s="1">
        <v>29.129470672389129</v>
      </c>
      <c r="Y2481" s="1">
        <v>29.075706756109252</v>
      </c>
    </row>
    <row r="2482" spans="1:25" x14ac:dyDescent="0.25">
      <c r="A2482" s="1" t="s">
        <v>296</v>
      </c>
      <c r="B2482" s="1" t="s">
        <v>14</v>
      </c>
      <c r="C2482" s="1"/>
      <c r="D2482" s="1" t="s">
        <v>15</v>
      </c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>
        <v>28.454803149606299</v>
      </c>
      <c r="Q2482" s="1">
        <v>27.255252100840337</v>
      </c>
      <c r="R2482" s="1">
        <v>26.422703818369449</v>
      </c>
      <c r="S2482" s="1">
        <v>26.685867237687365</v>
      </c>
      <c r="T2482" s="1">
        <v>28.714722955145117</v>
      </c>
      <c r="U2482" s="1">
        <v>29.768296448790526</v>
      </c>
      <c r="V2482" s="1">
        <v>33.487493821057839</v>
      </c>
      <c r="W2482" s="1">
        <v>34.508865586272641</v>
      </c>
      <c r="X2482" s="1">
        <v>34.562947067238916</v>
      </c>
      <c r="Y2482" s="1">
        <v>35.405462386200284</v>
      </c>
    </row>
    <row r="2483" spans="1:25" x14ac:dyDescent="0.25">
      <c r="A2483" s="1" t="s">
        <v>296</v>
      </c>
      <c r="B2483" s="1" t="s">
        <v>16</v>
      </c>
      <c r="C2483" s="1"/>
      <c r="D2483" s="1" t="s">
        <v>17</v>
      </c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>
        <v>39.28</v>
      </c>
      <c r="Q2483" s="1">
        <v>39.419170168067225</v>
      </c>
      <c r="R2483" s="1">
        <v>39.80887512899897</v>
      </c>
      <c r="S2483" s="1">
        <v>37.671306209850101</v>
      </c>
      <c r="T2483" s="1">
        <v>38.370554089709763</v>
      </c>
      <c r="U2483" s="1">
        <v>40.533401955738547</v>
      </c>
      <c r="V2483" s="1">
        <v>41.363914977755812</v>
      </c>
      <c r="W2483" s="1">
        <v>42.421401334604383</v>
      </c>
      <c r="X2483" s="1">
        <v>41.807582260371959</v>
      </c>
      <c r="Y2483" s="1">
        <v>42.918830857690473</v>
      </c>
    </row>
    <row r="2484" spans="1:25" x14ac:dyDescent="0.25">
      <c r="A2484" s="1" t="s">
        <v>296</v>
      </c>
      <c r="B2484" s="1" t="s">
        <v>18</v>
      </c>
      <c r="C2484" s="1"/>
      <c r="D2484" s="1" t="s">
        <v>19</v>
      </c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>
        <v>22.735208497246262</v>
      </c>
      <c r="Q2484" s="1">
        <v>20.786463973344439</v>
      </c>
      <c r="R2484" s="1">
        <v>22.653007846556235</v>
      </c>
      <c r="S2484" s="1">
        <v>21.341866666666668</v>
      </c>
      <c r="T2484" s="1">
        <v>22.442713787085513</v>
      </c>
      <c r="U2484" s="1">
        <v>23.001692047377325</v>
      </c>
      <c r="V2484" s="1">
        <v>21.724248496993987</v>
      </c>
      <c r="W2484" s="1">
        <v>22.1496</v>
      </c>
      <c r="X2484" s="1">
        <v>22.524083769633506</v>
      </c>
      <c r="Y2484" s="1">
        <v>24.552268602540835</v>
      </c>
    </row>
    <row r="2485" spans="1:25" x14ac:dyDescent="0.25">
      <c r="A2485" s="1" t="s">
        <v>296</v>
      </c>
      <c r="B2485" s="1" t="s">
        <v>20</v>
      </c>
      <c r="C2485" s="1"/>
      <c r="D2485" s="1" t="s">
        <v>21</v>
      </c>
      <c r="E2485" s="1"/>
      <c r="F2485" s="1"/>
      <c r="G2485" s="1">
        <v>267.3</v>
      </c>
      <c r="H2485" s="1">
        <v>271.3</v>
      </c>
      <c r="I2485" s="1">
        <v>267.39999999999998</v>
      </c>
      <c r="J2485" s="1">
        <v>286.7</v>
      </c>
      <c r="K2485" s="1">
        <v>283</v>
      </c>
      <c r="L2485" s="1">
        <v>294.40000000000003</v>
      </c>
      <c r="M2485" s="1">
        <v>300.89999999999998</v>
      </c>
      <c r="N2485" s="1"/>
      <c r="O2485" s="1"/>
      <c r="P2485" s="1">
        <v>316.03520849724629</v>
      </c>
      <c r="Q2485" s="1">
        <v>312.38646397334446</v>
      </c>
      <c r="R2485" s="1">
        <v>320.55300784655623</v>
      </c>
      <c r="S2485" s="1">
        <v>304.84186666666665</v>
      </c>
      <c r="T2485" s="1">
        <v>309.14271378708543</v>
      </c>
      <c r="U2485" s="1">
        <v>303.20169204737726</v>
      </c>
      <c r="V2485" s="1">
        <v>299.72424849699399</v>
      </c>
      <c r="W2485" s="1">
        <v>315.14960000000002</v>
      </c>
      <c r="X2485" s="1">
        <v>318.62408376963356</v>
      </c>
      <c r="Y2485" s="1">
        <v>313.6522686025408</v>
      </c>
    </row>
    <row r="2486" spans="1:25" x14ac:dyDescent="0.25">
      <c r="A2486" s="1" t="s">
        <v>297</v>
      </c>
      <c r="B2486" s="1" t="s">
        <v>4</v>
      </c>
      <c r="C2486" s="1"/>
      <c r="D2486" s="1" t="s">
        <v>5</v>
      </c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>
        <v>19.8</v>
      </c>
      <c r="Q2486" s="1">
        <v>16.5</v>
      </c>
      <c r="R2486" s="1">
        <v>14.3</v>
      </c>
      <c r="S2486" s="1">
        <v>18</v>
      </c>
      <c r="T2486" s="1">
        <v>19.2</v>
      </c>
      <c r="U2486" s="1">
        <v>15.1</v>
      </c>
      <c r="V2486" s="1">
        <v>11.1</v>
      </c>
      <c r="W2486" s="1">
        <v>12.4</v>
      </c>
      <c r="X2486" s="1">
        <v>11.8</v>
      </c>
      <c r="Y2486" s="1">
        <v>10.6</v>
      </c>
    </row>
    <row r="2487" spans="1:25" x14ac:dyDescent="0.25">
      <c r="A2487" s="1" t="s">
        <v>297</v>
      </c>
      <c r="B2487" s="1" t="s">
        <v>6</v>
      </c>
      <c r="C2487" s="1"/>
      <c r="D2487" s="1" t="s">
        <v>7</v>
      </c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>
        <v>61.169331463300615</v>
      </c>
      <c r="Q2487" s="1">
        <v>59.702752293577987</v>
      </c>
      <c r="R2487" s="1">
        <v>56.596837944664038</v>
      </c>
      <c r="S2487" s="1">
        <v>58.959593455627171</v>
      </c>
      <c r="T2487" s="1">
        <v>57.831732776617947</v>
      </c>
      <c r="U2487" s="1">
        <v>57.39609490855166</v>
      </c>
      <c r="V2487" s="1">
        <v>59.508321167883217</v>
      </c>
      <c r="W2487" s="1">
        <v>59.160028721876508</v>
      </c>
      <c r="X2487" s="1">
        <v>60.722836095764272</v>
      </c>
      <c r="Y2487" s="1">
        <v>65.025847846012823</v>
      </c>
    </row>
    <row r="2488" spans="1:25" x14ac:dyDescent="0.25">
      <c r="A2488" s="1" t="s">
        <v>297</v>
      </c>
      <c r="B2488" s="1" t="s">
        <v>8</v>
      </c>
      <c r="C2488" s="1"/>
      <c r="D2488" s="1" t="s">
        <v>9</v>
      </c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>
        <v>102.55769050958391</v>
      </c>
      <c r="Q2488" s="1">
        <v>100.43577981651376</v>
      </c>
      <c r="R2488" s="1">
        <v>100.96086956521739</v>
      </c>
      <c r="S2488" s="1">
        <v>96.392464055528023</v>
      </c>
      <c r="T2488" s="1">
        <v>95.00902922755742</v>
      </c>
      <c r="U2488" s="1">
        <v>96.741423628274845</v>
      </c>
      <c r="V2488" s="1">
        <v>98.206423357664235</v>
      </c>
      <c r="W2488" s="1">
        <v>99.779703207276185</v>
      </c>
      <c r="X2488" s="1">
        <v>103.6</v>
      </c>
      <c r="Y2488" s="1">
        <v>108.04922089825848</v>
      </c>
    </row>
    <row r="2489" spans="1:25" x14ac:dyDescent="0.25">
      <c r="A2489" s="1" t="s">
        <v>297</v>
      </c>
      <c r="B2489" s="1" t="s">
        <v>10</v>
      </c>
      <c r="C2489" s="1"/>
      <c r="D2489" s="1" t="s">
        <v>11</v>
      </c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>
        <v>24.372978027115472</v>
      </c>
      <c r="Q2489" s="1">
        <v>22.561467889908254</v>
      </c>
      <c r="R2489" s="1">
        <v>20.242292490118579</v>
      </c>
      <c r="S2489" s="1">
        <v>19.447942488844816</v>
      </c>
      <c r="T2489" s="1">
        <v>21.159237995824636</v>
      </c>
      <c r="U2489" s="1">
        <v>23.962481463173503</v>
      </c>
      <c r="V2489" s="1">
        <v>20.685255474452557</v>
      </c>
      <c r="W2489" s="1">
        <v>22.660268070847298</v>
      </c>
      <c r="X2489" s="1">
        <v>21.777163904235731</v>
      </c>
      <c r="Y2489" s="1">
        <v>20.824931255728689</v>
      </c>
    </row>
    <row r="2490" spans="1:25" x14ac:dyDescent="0.25">
      <c r="A2490" s="1" t="s">
        <v>297</v>
      </c>
      <c r="B2490" s="1" t="s">
        <v>12</v>
      </c>
      <c r="C2490" s="1"/>
      <c r="D2490" s="1" t="s">
        <v>13</v>
      </c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>
        <v>28.634803149606295</v>
      </c>
      <c r="Q2490" s="1">
        <v>28.874422268907566</v>
      </c>
      <c r="R2490" s="1">
        <v>30.663157894736838</v>
      </c>
      <c r="S2490" s="1">
        <v>27.898929336188434</v>
      </c>
      <c r="T2490" s="1">
        <v>28.055303430079153</v>
      </c>
      <c r="U2490" s="1">
        <v>27.301698404529073</v>
      </c>
      <c r="V2490" s="1">
        <v>27.051408798813643</v>
      </c>
      <c r="W2490" s="1">
        <v>28.902097235462346</v>
      </c>
      <c r="X2490" s="1">
        <v>28.770529327610873</v>
      </c>
      <c r="Y2490" s="1">
        <v>27.451365596550076</v>
      </c>
    </row>
    <row r="2491" spans="1:25" x14ac:dyDescent="0.25">
      <c r="A2491" s="1" t="s">
        <v>297</v>
      </c>
      <c r="B2491" s="1" t="s">
        <v>14</v>
      </c>
      <c r="C2491" s="1"/>
      <c r="D2491" s="1" t="s">
        <v>15</v>
      </c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>
        <v>26.7451968503937</v>
      </c>
      <c r="Q2491" s="1">
        <v>26.744747899159666</v>
      </c>
      <c r="R2491" s="1">
        <v>26.504592363261086</v>
      </c>
      <c r="S2491" s="1">
        <v>28.155353319057816</v>
      </c>
      <c r="T2491" s="1">
        <v>28.055303430079153</v>
      </c>
      <c r="U2491" s="1">
        <v>29.131703551209466</v>
      </c>
      <c r="V2491" s="1">
        <v>32.412506178942166</v>
      </c>
      <c r="W2491" s="1">
        <v>33.058913250714966</v>
      </c>
      <c r="X2491" s="1">
        <v>34.137052932761094</v>
      </c>
      <c r="Y2491" s="1">
        <v>33.427503593675134</v>
      </c>
    </row>
    <row r="2492" spans="1:25" x14ac:dyDescent="0.25">
      <c r="A2492" s="1" t="s">
        <v>297</v>
      </c>
      <c r="B2492" s="1" t="s">
        <v>16</v>
      </c>
      <c r="C2492" s="1"/>
      <c r="D2492" s="1" t="s">
        <v>17</v>
      </c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>
        <v>36.92</v>
      </c>
      <c r="Q2492" s="1">
        <v>38.680829831932776</v>
      </c>
      <c r="R2492" s="1">
        <v>39.932249742002064</v>
      </c>
      <c r="S2492" s="1">
        <v>39.745717344753743</v>
      </c>
      <c r="T2492" s="1">
        <v>37.489393139841688</v>
      </c>
      <c r="U2492" s="1">
        <v>39.666598044261448</v>
      </c>
      <c r="V2492" s="1">
        <v>40.036085022244194</v>
      </c>
      <c r="W2492" s="1">
        <v>40.638989513822686</v>
      </c>
      <c r="X2492" s="1">
        <v>41.292417739628043</v>
      </c>
      <c r="Y2492" s="1">
        <v>40.521130809774803</v>
      </c>
    </row>
    <row r="2493" spans="1:25" x14ac:dyDescent="0.25">
      <c r="A2493" s="1" t="s">
        <v>297</v>
      </c>
      <c r="B2493" s="1" t="s">
        <v>18</v>
      </c>
      <c r="C2493" s="1"/>
      <c r="D2493" s="1" t="s">
        <v>19</v>
      </c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>
        <v>25.864791502753739</v>
      </c>
      <c r="Q2493" s="1">
        <v>25.707163681799251</v>
      </c>
      <c r="R2493" s="1">
        <v>24.246992153443763</v>
      </c>
      <c r="S2493" s="1">
        <v>25.858133333333335</v>
      </c>
      <c r="T2493" s="1">
        <v>23.757286212914487</v>
      </c>
      <c r="U2493" s="1">
        <v>24.298307952622675</v>
      </c>
      <c r="V2493" s="1">
        <v>22.675751503006012</v>
      </c>
      <c r="W2493" s="1">
        <v>26.756609523809527</v>
      </c>
      <c r="X2493" s="1">
        <v>30.582984293193714</v>
      </c>
      <c r="Y2493" s="1">
        <v>30.747731397459166</v>
      </c>
    </row>
    <row r="2494" spans="1:25" x14ac:dyDescent="0.25">
      <c r="A2494" s="1" t="s">
        <v>297</v>
      </c>
      <c r="B2494" s="1" t="s">
        <v>20</v>
      </c>
      <c r="C2494" s="1"/>
      <c r="D2494" s="1" t="s">
        <v>21</v>
      </c>
      <c r="E2494" s="1"/>
      <c r="F2494" s="1"/>
      <c r="G2494" s="1">
        <v>246.9</v>
      </c>
      <c r="H2494" s="1">
        <v>252.1</v>
      </c>
      <c r="I2494" s="1">
        <v>260.89999999999998</v>
      </c>
      <c r="J2494" s="1">
        <v>268.39999999999998</v>
      </c>
      <c r="K2494" s="1">
        <v>269.89999999999998</v>
      </c>
      <c r="L2494" s="1">
        <v>279.8</v>
      </c>
      <c r="M2494" s="1">
        <v>285.5</v>
      </c>
      <c r="N2494" s="1"/>
      <c r="O2494" s="1"/>
      <c r="P2494" s="1">
        <v>326.06479150275374</v>
      </c>
      <c r="Q2494" s="1">
        <v>319.20716368179927</v>
      </c>
      <c r="R2494" s="1">
        <v>313.44699215344377</v>
      </c>
      <c r="S2494" s="1">
        <v>314.45813333333336</v>
      </c>
      <c r="T2494" s="1">
        <v>310.55728621291451</v>
      </c>
      <c r="U2494" s="1">
        <v>313.59830795262263</v>
      </c>
      <c r="V2494" s="1">
        <v>311.67575150300604</v>
      </c>
      <c r="W2494" s="1">
        <v>323.35660952380954</v>
      </c>
      <c r="X2494" s="1">
        <v>332.68298429319373</v>
      </c>
      <c r="Y2494" s="1">
        <v>336.64773139745915</v>
      </c>
    </row>
    <row r="2495" spans="1:25" x14ac:dyDescent="0.25">
      <c r="A2495" s="1" t="s">
        <v>298</v>
      </c>
      <c r="B2495" s="1" t="s">
        <v>4</v>
      </c>
      <c r="C2495" s="1"/>
      <c r="D2495" s="1" t="s">
        <v>5</v>
      </c>
      <c r="E2495" s="1">
        <v>6.8</v>
      </c>
      <c r="F2495" s="1">
        <v>7.7</v>
      </c>
      <c r="G2495" s="1">
        <v>6</v>
      </c>
      <c r="H2495" s="1">
        <v>7.7</v>
      </c>
      <c r="I2495" s="1">
        <v>5.0999999999999996</v>
      </c>
      <c r="J2495" s="1">
        <v>5</v>
      </c>
      <c r="K2495" s="1">
        <v>3.8</v>
      </c>
      <c r="L2495" s="1">
        <v>4.7</v>
      </c>
      <c r="M2495" s="1">
        <v>4.2</v>
      </c>
      <c r="N2495" s="1">
        <v>3</v>
      </c>
      <c r="O2495" s="1">
        <v>2.2000000000000002</v>
      </c>
      <c r="P2495" s="1">
        <v>4</v>
      </c>
      <c r="Q2495" s="1">
        <v>2.6</v>
      </c>
      <c r="R2495" s="1">
        <v>2.2999999999999998</v>
      </c>
      <c r="S2495" s="1">
        <v>2.2000000000000002</v>
      </c>
      <c r="T2495" s="1">
        <v>3</v>
      </c>
      <c r="U2495" s="1">
        <v>6.4</v>
      </c>
      <c r="V2495" s="1">
        <v>3.8</v>
      </c>
      <c r="W2495" s="1"/>
      <c r="X2495" s="1"/>
      <c r="Y2495" s="1"/>
    </row>
    <row r="2496" spans="1:25" x14ac:dyDescent="0.25">
      <c r="A2496" s="1" t="s">
        <v>298</v>
      </c>
      <c r="B2496" s="1" t="s">
        <v>6</v>
      </c>
      <c r="C2496" s="1"/>
      <c r="D2496" s="1" t="s">
        <v>7</v>
      </c>
      <c r="E2496" s="1"/>
      <c r="F2496" s="1"/>
      <c r="G2496" s="1"/>
      <c r="H2496" s="1"/>
      <c r="I2496" s="1"/>
      <c r="J2496" s="1"/>
      <c r="K2496" s="1"/>
      <c r="L2496" s="1"/>
      <c r="M2496" s="1"/>
      <c r="N2496" s="1">
        <v>41.882183908045988</v>
      </c>
      <c r="O2496" s="1">
        <v>47.151798561151082</v>
      </c>
      <c r="P2496" s="1">
        <v>45.889976521582085</v>
      </c>
      <c r="Q2496" s="1">
        <v>41.282364802933088</v>
      </c>
      <c r="R2496" s="1">
        <v>41.40846707249586</v>
      </c>
      <c r="S2496" s="1">
        <v>39.106469534050177</v>
      </c>
      <c r="T2496" s="1">
        <v>38.385047911770016</v>
      </c>
      <c r="U2496" s="1">
        <v>41.331620484040684</v>
      </c>
      <c r="V2496" s="1">
        <v>47.174000683293471</v>
      </c>
      <c r="W2496" s="1">
        <v>45.837758218070775</v>
      </c>
      <c r="X2496" s="1">
        <v>45.931588721931455</v>
      </c>
      <c r="Y2496" s="1">
        <v>43.317717820931435</v>
      </c>
    </row>
    <row r="2497" spans="1:25" x14ac:dyDescent="0.25">
      <c r="A2497" s="1" t="s">
        <v>298</v>
      </c>
      <c r="B2497" s="1" t="s">
        <v>8</v>
      </c>
      <c r="C2497" s="1"/>
      <c r="D2497" s="1" t="s">
        <v>9</v>
      </c>
      <c r="E2497" s="1"/>
      <c r="F2497" s="1"/>
      <c r="G2497" s="1"/>
      <c r="H2497" s="1"/>
      <c r="I2497" s="1"/>
      <c r="J2497" s="1"/>
      <c r="K2497" s="1"/>
      <c r="L2497" s="1"/>
      <c r="M2497" s="1"/>
      <c r="N2497" s="1">
        <v>98.858620689655154</v>
      </c>
      <c r="O2497" s="1">
        <v>98.943165467625903</v>
      </c>
      <c r="P2497" s="1">
        <v>96.102998013364655</v>
      </c>
      <c r="Q2497" s="1">
        <v>95.556846929422562</v>
      </c>
      <c r="R2497" s="1">
        <v>103.98837852794685</v>
      </c>
      <c r="S2497" s="1">
        <v>95.628440860215051</v>
      </c>
      <c r="T2497" s="1">
        <v>101.29784849032725</v>
      </c>
      <c r="U2497" s="1">
        <v>95.289880743598758</v>
      </c>
      <c r="V2497" s="1">
        <v>99.89272292449607</v>
      </c>
      <c r="W2497" s="1">
        <v>110.57134902101669</v>
      </c>
      <c r="X2497" s="1">
        <v>110.89601553266925</v>
      </c>
      <c r="Y2497" s="1">
        <v>108.37936071489946</v>
      </c>
    </row>
    <row r="2498" spans="1:25" x14ac:dyDescent="0.25">
      <c r="A2498" s="1" t="s">
        <v>298</v>
      </c>
      <c r="B2498" s="1" t="s">
        <v>10</v>
      </c>
      <c r="C2498" s="1"/>
      <c r="D2498" s="1" t="s">
        <v>11</v>
      </c>
      <c r="E2498" s="1"/>
      <c r="F2498" s="1"/>
      <c r="G2498" s="1"/>
      <c r="H2498" s="1"/>
      <c r="I2498" s="1"/>
      <c r="J2498" s="1"/>
      <c r="K2498" s="1"/>
      <c r="L2498" s="1"/>
      <c r="M2498" s="1"/>
      <c r="N2498" s="1">
        <v>15.359195402298853</v>
      </c>
      <c r="O2498" s="1">
        <v>16.105035971223021</v>
      </c>
      <c r="P2498" s="1">
        <v>15.507025465053276</v>
      </c>
      <c r="Q2498" s="1">
        <v>13.760788267644365</v>
      </c>
      <c r="R2498" s="1">
        <v>13.90315439955728</v>
      </c>
      <c r="S2498" s="1">
        <v>14.765089605734767</v>
      </c>
      <c r="T2498" s="1">
        <v>16.11710359790273</v>
      </c>
      <c r="U2498" s="1">
        <v>15.878498772360572</v>
      </c>
      <c r="V2498" s="1">
        <v>17.333276392210458</v>
      </c>
      <c r="W2498" s="1">
        <v>16.490892760912519</v>
      </c>
      <c r="X2498" s="1">
        <v>16.272395745399294</v>
      </c>
      <c r="Y2498" s="1">
        <v>15.302921464169103</v>
      </c>
    </row>
    <row r="2499" spans="1:25" x14ac:dyDescent="0.25">
      <c r="A2499" s="1" t="s">
        <v>298</v>
      </c>
      <c r="B2499" s="1" t="s">
        <v>12</v>
      </c>
      <c r="C2499" s="1"/>
      <c r="D2499" s="1" t="s">
        <v>13</v>
      </c>
      <c r="E2499" s="1"/>
      <c r="F2499" s="1"/>
      <c r="G2499" s="1"/>
      <c r="H2499" s="1"/>
      <c r="I2499" s="1"/>
      <c r="J2499" s="1"/>
      <c r="K2499" s="1"/>
      <c r="L2499" s="1"/>
      <c r="M2499" s="1"/>
      <c r="N2499" s="1">
        <v>26.628166075526813</v>
      </c>
      <c r="O2499" s="1">
        <v>28.335770020533886</v>
      </c>
      <c r="P2499" s="1">
        <v>28.629064719810579</v>
      </c>
      <c r="Q2499" s="1">
        <v>28.730691499900928</v>
      </c>
      <c r="R2499" s="1">
        <v>26.231578947368419</v>
      </c>
      <c r="S2499" s="1">
        <v>29.765683850104619</v>
      </c>
      <c r="T2499" s="1">
        <v>27.692164723032068</v>
      </c>
      <c r="U2499" s="1">
        <v>27.747209466619566</v>
      </c>
      <c r="V2499" s="1">
        <v>27.461970357454227</v>
      </c>
      <c r="W2499" s="1">
        <v>27.850237449118051</v>
      </c>
      <c r="X2499" s="1">
        <v>27.833977216443781</v>
      </c>
      <c r="Y2499" s="1">
        <v>30.633111037012338</v>
      </c>
    </row>
    <row r="2500" spans="1:25" x14ac:dyDescent="0.25">
      <c r="A2500" s="1" t="s">
        <v>298</v>
      </c>
      <c r="B2500" s="1" t="s">
        <v>14</v>
      </c>
      <c r="C2500" s="1"/>
      <c r="D2500" s="1" t="s">
        <v>15</v>
      </c>
      <c r="E2500" s="1"/>
      <c r="F2500" s="1"/>
      <c r="G2500" s="1"/>
      <c r="H2500" s="1"/>
      <c r="I2500" s="1"/>
      <c r="J2500" s="1"/>
      <c r="K2500" s="1"/>
      <c r="L2500" s="1"/>
      <c r="M2500" s="1"/>
      <c r="N2500" s="1">
        <v>23.987752973085755</v>
      </c>
      <c r="O2500" s="1">
        <v>23.645051334702263</v>
      </c>
      <c r="P2500" s="1">
        <v>23.794001578531969</v>
      </c>
      <c r="Q2500" s="1">
        <v>23.691816920943129</v>
      </c>
      <c r="R2500" s="1">
        <v>22.740684410646384</v>
      </c>
      <c r="S2500" s="1">
        <v>24.321285904508272</v>
      </c>
      <c r="T2500" s="1">
        <v>22.883582361516037</v>
      </c>
      <c r="U2500" s="1">
        <v>22.752454962910633</v>
      </c>
      <c r="V2500" s="1">
        <v>22.073862249346124</v>
      </c>
      <c r="W2500" s="1">
        <v>23.49433514246947</v>
      </c>
      <c r="X2500" s="1">
        <v>24.13670133729569</v>
      </c>
      <c r="Y2500" s="1">
        <v>27.589896632210735</v>
      </c>
    </row>
    <row r="2501" spans="1:25" x14ac:dyDescent="0.25">
      <c r="A2501" s="1" t="s">
        <v>298</v>
      </c>
      <c r="B2501" s="1" t="s">
        <v>16</v>
      </c>
      <c r="C2501" s="1"/>
      <c r="D2501" s="1" t="s">
        <v>17</v>
      </c>
      <c r="E2501" s="1"/>
      <c r="F2501" s="1"/>
      <c r="G2501" s="1"/>
      <c r="H2501" s="1"/>
      <c r="I2501" s="1"/>
      <c r="J2501" s="1"/>
      <c r="K2501" s="1"/>
      <c r="L2501" s="1"/>
      <c r="M2501" s="1"/>
      <c r="N2501" s="1">
        <v>26.084080951387445</v>
      </c>
      <c r="O2501" s="1">
        <v>25.719178644763861</v>
      </c>
      <c r="P2501" s="1">
        <v>24.87693370165746</v>
      </c>
      <c r="Q2501" s="1">
        <v>24.177491579155934</v>
      </c>
      <c r="R2501" s="1">
        <v>22.227736641985189</v>
      </c>
      <c r="S2501" s="1">
        <v>24.113030245387101</v>
      </c>
      <c r="T2501" s="1">
        <v>21.724252915451896</v>
      </c>
      <c r="U2501" s="1">
        <v>22.2003355704698</v>
      </c>
      <c r="V2501" s="1">
        <v>21.664167393199651</v>
      </c>
      <c r="W2501" s="1">
        <v>22.455427408412483</v>
      </c>
      <c r="X2501" s="1">
        <v>22.429321446260527</v>
      </c>
      <c r="Y2501" s="1">
        <v>27.876992330776925</v>
      </c>
    </row>
    <row r="2502" spans="1:25" x14ac:dyDescent="0.25">
      <c r="A2502" s="1" t="s">
        <v>298</v>
      </c>
      <c r="B2502" s="1" t="s">
        <v>18</v>
      </c>
      <c r="C2502" s="1"/>
      <c r="D2502" s="1" t="s">
        <v>19</v>
      </c>
      <c r="E2502" s="1"/>
      <c r="F2502" s="1"/>
      <c r="G2502" s="1"/>
      <c r="H2502" s="1"/>
      <c r="I2502" s="1"/>
      <c r="J2502" s="1"/>
      <c r="K2502" s="1"/>
      <c r="L2502" s="1"/>
      <c r="M2502" s="1"/>
      <c r="N2502" s="1">
        <v>17.932882631725676</v>
      </c>
      <c r="O2502" s="1">
        <v>17.053253049734124</v>
      </c>
      <c r="P2502" s="1">
        <v>14.197736351531292</v>
      </c>
      <c r="Q2502" s="1">
        <v>15.888959897747245</v>
      </c>
      <c r="R2502" s="1">
        <v>15.845270484024043</v>
      </c>
      <c r="S2502" s="1">
        <v>17.043338335834584</v>
      </c>
      <c r="T2502" s="1">
        <v>16.309055310817428</v>
      </c>
      <c r="U2502" s="1">
        <v>17.758390177353345</v>
      </c>
      <c r="V2502" s="1">
        <v>16.013628972653361</v>
      </c>
      <c r="W2502" s="1">
        <v>12.46498121930078</v>
      </c>
      <c r="X2502" s="1">
        <v>13.529523809523809</v>
      </c>
      <c r="Y2502" s="1">
        <v>17.132167630057804</v>
      </c>
    </row>
    <row r="2503" spans="1:25" x14ac:dyDescent="0.25">
      <c r="A2503" s="1" t="s">
        <v>298</v>
      </c>
      <c r="B2503" s="1" t="s">
        <v>20</v>
      </c>
      <c r="C2503" s="1"/>
      <c r="D2503" s="1" t="s">
        <v>21</v>
      </c>
      <c r="E2503" s="1">
        <v>233.5</v>
      </c>
      <c r="F2503" s="1">
        <v>238.6</v>
      </c>
      <c r="G2503" s="1">
        <v>226.4</v>
      </c>
      <c r="H2503" s="1">
        <v>229.29999999999998</v>
      </c>
      <c r="I2503" s="1">
        <v>229.9</v>
      </c>
      <c r="J2503" s="1">
        <v>225.6</v>
      </c>
      <c r="K2503" s="1">
        <v>230.9</v>
      </c>
      <c r="L2503" s="1">
        <v>238.29999999999998</v>
      </c>
      <c r="M2503" s="1">
        <v>244.6</v>
      </c>
      <c r="N2503" s="1">
        <v>253.73288263172569</v>
      </c>
      <c r="O2503" s="1">
        <v>259.15325304973413</v>
      </c>
      <c r="P2503" s="1">
        <v>252.99773635153133</v>
      </c>
      <c r="Q2503" s="1">
        <v>245.68895989774725</v>
      </c>
      <c r="R2503" s="1">
        <v>248.64527048402405</v>
      </c>
      <c r="S2503" s="1">
        <v>246.94333833583457</v>
      </c>
      <c r="T2503" s="1">
        <v>247.40905531081745</v>
      </c>
      <c r="U2503" s="1">
        <v>249.35839017735336</v>
      </c>
      <c r="V2503" s="1">
        <v>255.41362897265333</v>
      </c>
      <c r="W2503" s="1">
        <v>259.16498121930078</v>
      </c>
      <c r="X2503" s="1">
        <v>261.02952380952382</v>
      </c>
      <c r="Y2503" s="1">
        <v>270.23216763005775</v>
      </c>
    </row>
    <row r="2504" spans="1:25" x14ac:dyDescent="0.25">
      <c r="A2504" s="1" t="s">
        <v>299</v>
      </c>
      <c r="B2504" s="1" t="s">
        <v>4</v>
      </c>
      <c r="C2504" s="1"/>
      <c r="D2504" s="1" t="s">
        <v>5</v>
      </c>
      <c r="E2504" s="1">
        <v>73</v>
      </c>
      <c r="F2504" s="1">
        <v>65.400000000000006</v>
      </c>
      <c r="G2504" s="1">
        <v>50.9</v>
      </c>
      <c r="H2504" s="1">
        <v>56.3</v>
      </c>
      <c r="I2504" s="1">
        <v>53.9</v>
      </c>
      <c r="J2504" s="1">
        <v>46.9</v>
      </c>
      <c r="K2504" s="1">
        <v>41.8</v>
      </c>
      <c r="L2504" s="1">
        <v>43.2</v>
      </c>
      <c r="M2504" s="1">
        <v>43.2</v>
      </c>
      <c r="N2504" s="1">
        <v>38.9</v>
      </c>
      <c r="O2504" s="1">
        <v>36.1</v>
      </c>
      <c r="P2504" s="1">
        <v>31.1</v>
      </c>
      <c r="Q2504" s="1">
        <v>29.5</v>
      </c>
      <c r="R2504" s="1">
        <v>27.9</v>
      </c>
      <c r="S2504" s="1">
        <v>29.9</v>
      </c>
      <c r="T2504" s="1">
        <v>34.799999999999997</v>
      </c>
      <c r="U2504" s="1">
        <v>27.6</v>
      </c>
      <c r="V2504" s="1">
        <v>25.8</v>
      </c>
      <c r="W2504" s="1">
        <v>28.6</v>
      </c>
      <c r="X2504" s="1">
        <v>22.8</v>
      </c>
      <c r="Y2504" s="1">
        <v>28.3</v>
      </c>
    </row>
    <row r="2505" spans="1:25" x14ac:dyDescent="0.25">
      <c r="A2505" s="1" t="s">
        <v>299</v>
      </c>
      <c r="B2505" s="1" t="s">
        <v>6</v>
      </c>
      <c r="C2505" s="1"/>
      <c r="D2505" s="1" t="s">
        <v>7</v>
      </c>
      <c r="E2505" s="1"/>
      <c r="F2505" s="1"/>
      <c r="G2505" s="1"/>
      <c r="H2505" s="1"/>
      <c r="I2505" s="1"/>
      <c r="J2505" s="1"/>
      <c r="K2505" s="1"/>
      <c r="L2505" s="1"/>
      <c r="M2505" s="1"/>
      <c r="N2505" s="1">
        <v>110.25484913793105</v>
      </c>
      <c r="O2505" s="1">
        <v>110.29468327776804</v>
      </c>
      <c r="P2505" s="1">
        <v>108.05103846848473</v>
      </c>
      <c r="Q2505" s="1">
        <v>106.3333638863428</v>
      </c>
      <c r="R2505" s="1">
        <v>105.73281682346432</v>
      </c>
      <c r="S2505" s="1">
        <v>111.18401433691756</v>
      </c>
      <c r="T2505" s="1">
        <v>108.20392334116794</v>
      </c>
      <c r="U2505" s="1">
        <v>104.39216064538758</v>
      </c>
      <c r="V2505" s="1">
        <v>106.80109326955927</v>
      </c>
      <c r="W2505" s="1">
        <v>99.786078677923484</v>
      </c>
      <c r="X2505" s="1">
        <v>103.22876920479489</v>
      </c>
      <c r="Y2505" s="1">
        <v>100.10396975425331</v>
      </c>
    </row>
    <row r="2506" spans="1:25" x14ac:dyDescent="0.25">
      <c r="A2506" s="1" t="s">
        <v>299</v>
      </c>
      <c r="B2506" s="1" t="s">
        <v>8</v>
      </c>
      <c r="C2506" s="1"/>
      <c r="D2506" s="1" t="s">
        <v>9</v>
      </c>
      <c r="E2506" s="1"/>
      <c r="F2506" s="1"/>
      <c r="G2506" s="1"/>
      <c r="H2506" s="1"/>
      <c r="I2506" s="1"/>
      <c r="J2506" s="1"/>
      <c r="K2506" s="1"/>
      <c r="L2506" s="1"/>
      <c r="M2506" s="1"/>
      <c r="N2506" s="1">
        <v>132.31206896551723</v>
      </c>
      <c r="O2506" s="1">
        <v>132.33337427618881</v>
      </c>
      <c r="P2506" s="1">
        <v>128.53662633194872</v>
      </c>
      <c r="Q2506" s="1">
        <v>127.92218148487626</v>
      </c>
      <c r="R2506" s="1">
        <v>133.66672200700975</v>
      </c>
      <c r="S2506" s="1">
        <v>127.53720430107528</v>
      </c>
      <c r="T2506" s="1">
        <v>123.46344241547644</v>
      </c>
      <c r="U2506" s="1">
        <v>124.40317432479833</v>
      </c>
      <c r="V2506" s="1">
        <v>129.95667919371368</v>
      </c>
      <c r="W2506" s="1">
        <v>137.41422669301238</v>
      </c>
      <c r="X2506" s="1">
        <v>133.69989869998309</v>
      </c>
      <c r="Y2506" s="1">
        <v>137.23213610586009</v>
      </c>
    </row>
    <row r="2507" spans="1:25" x14ac:dyDescent="0.25">
      <c r="A2507" s="1" t="s">
        <v>299</v>
      </c>
      <c r="B2507" s="1" t="s">
        <v>10</v>
      </c>
      <c r="C2507" s="1"/>
      <c r="D2507" s="1" t="s">
        <v>11</v>
      </c>
      <c r="E2507" s="1"/>
      <c r="F2507" s="1"/>
      <c r="G2507" s="1"/>
      <c r="H2507" s="1"/>
      <c r="I2507" s="1"/>
      <c r="J2507" s="1"/>
      <c r="K2507" s="1"/>
      <c r="L2507" s="1"/>
      <c r="M2507" s="1"/>
      <c r="N2507" s="1">
        <v>40.433081896551727</v>
      </c>
      <c r="O2507" s="1">
        <v>37.671942446043168</v>
      </c>
      <c r="P2507" s="1">
        <v>36.51233519956655</v>
      </c>
      <c r="Q2507" s="1">
        <v>35.444454628780939</v>
      </c>
      <c r="R2507" s="1">
        <v>35.500461169525927</v>
      </c>
      <c r="S2507" s="1">
        <v>41.978781362007169</v>
      </c>
      <c r="T2507" s="1">
        <v>45.432634243355629</v>
      </c>
      <c r="U2507" s="1">
        <v>40.104665029814093</v>
      </c>
      <c r="V2507" s="1">
        <v>39.242227536727029</v>
      </c>
      <c r="W2507" s="1">
        <v>35.899694629064129</v>
      </c>
      <c r="X2507" s="1">
        <v>36.571332095222019</v>
      </c>
      <c r="Y2507" s="1">
        <v>35.363894139886582</v>
      </c>
    </row>
    <row r="2508" spans="1:25" x14ac:dyDescent="0.25">
      <c r="A2508" s="1" t="s">
        <v>299</v>
      </c>
      <c r="B2508" s="1" t="s">
        <v>12</v>
      </c>
      <c r="C2508" s="1"/>
      <c r="D2508" s="1" t="s">
        <v>13</v>
      </c>
      <c r="E2508" s="1"/>
      <c r="F2508" s="1"/>
      <c r="G2508" s="1"/>
      <c r="H2508" s="1"/>
      <c r="I2508" s="1"/>
      <c r="J2508" s="1"/>
      <c r="K2508" s="1"/>
      <c r="L2508" s="1"/>
      <c r="M2508" s="1"/>
      <c r="N2508" s="1">
        <v>54.506154809096607</v>
      </c>
      <c r="O2508" s="1">
        <v>56.890349075975365</v>
      </c>
      <c r="P2508" s="1">
        <v>60.850651144435687</v>
      </c>
      <c r="Q2508" s="1">
        <v>60.574499702793737</v>
      </c>
      <c r="R2508" s="1">
        <v>55.115789473684202</v>
      </c>
      <c r="S2508" s="1">
        <v>57.970762792467177</v>
      </c>
      <c r="T2508" s="1">
        <v>61.550911078717199</v>
      </c>
      <c r="U2508" s="1">
        <v>61.715595196043793</v>
      </c>
      <c r="V2508" s="1">
        <v>66.18643417611159</v>
      </c>
      <c r="W2508" s="1">
        <v>67.663246268656735</v>
      </c>
      <c r="X2508" s="1">
        <v>66.442397226349669</v>
      </c>
      <c r="Y2508" s="1">
        <v>60.48349449816606</v>
      </c>
    </row>
    <row r="2509" spans="1:25" x14ac:dyDescent="0.25">
      <c r="A2509" s="1" t="s">
        <v>299</v>
      </c>
      <c r="B2509" s="1" t="s">
        <v>14</v>
      </c>
      <c r="C2509" s="1"/>
      <c r="D2509" s="1" t="s">
        <v>15</v>
      </c>
      <c r="E2509" s="1"/>
      <c r="F2509" s="1"/>
      <c r="G2509" s="1"/>
      <c r="H2509" s="1"/>
      <c r="I2509" s="1"/>
      <c r="J2509" s="1"/>
      <c r="K2509" s="1"/>
      <c r="L2509" s="1"/>
      <c r="M2509" s="1"/>
      <c r="N2509" s="1">
        <v>49.101397871896523</v>
      </c>
      <c r="O2509" s="1">
        <v>47.472689938398361</v>
      </c>
      <c r="P2509" s="1">
        <v>50.573796369376488</v>
      </c>
      <c r="Q2509" s="1">
        <v>49.950762829403601</v>
      </c>
      <c r="R2509" s="1">
        <v>47.780988593155882</v>
      </c>
      <c r="S2509" s="1">
        <v>47.367414875404222</v>
      </c>
      <c r="T2509" s="1">
        <v>50.862955539358602</v>
      </c>
      <c r="U2509" s="1">
        <v>50.606216884493108</v>
      </c>
      <c r="V2509" s="1">
        <v>53.200488230165654</v>
      </c>
      <c r="W2509" s="1">
        <v>57.080410447761196</v>
      </c>
      <c r="X2509" s="1">
        <v>57.616641901931636</v>
      </c>
      <c r="Y2509" s="1">
        <v>54.474824941647213</v>
      </c>
    </row>
    <row r="2510" spans="1:25" x14ac:dyDescent="0.25">
      <c r="A2510" s="1" t="s">
        <v>299</v>
      </c>
      <c r="B2510" s="1" t="s">
        <v>16</v>
      </c>
      <c r="C2510" s="1"/>
      <c r="D2510" s="1" t="s">
        <v>17</v>
      </c>
      <c r="E2510" s="1"/>
      <c r="F2510" s="1"/>
      <c r="G2510" s="1"/>
      <c r="H2510" s="1"/>
      <c r="I2510" s="1"/>
      <c r="J2510" s="1"/>
      <c r="K2510" s="1"/>
      <c r="L2510" s="1"/>
      <c r="M2510" s="1"/>
      <c r="N2510" s="1">
        <v>53.392447319006891</v>
      </c>
      <c r="O2510" s="1">
        <v>51.636960985626281</v>
      </c>
      <c r="P2510" s="1">
        <v>52.875552486187857</v>
      </c>
      <c r="Q2510" s="1">
        <v>50.974737467802655</v>
      </c>
      <c r="R2510" s="1">
        <v>46.703221933159888</v>
      </c>
      <c r="S2510" s="1">
        <v>46.961822332128584</v>
      </c>
      <c r="T2510" s="1">
        <v>48.286133381924202</v>
      </c>
      <c r="U2510" s="1">
        <v>49.378187919463087</v>
      </c>
      <c r="V2510" s="1">
        <v>52.213077593722758</v>
      </c>
      <c r="W2510" s="1">
        <v>54.556343283582102</v>
      </c>
      <c r="X2510" s="1">
        <v>53.540960871718667</v>
      </c>
      <c r="Y2510" s="1">
        <v>55.041680560186734</v>
      </c>
    </row>
    <row r="2511" spans="1:25" x14ac:dyDescent="0.25">
      <c r="A2511" s="1" t="s">
        <v>299</v>
      </c>
      <c r="B2511" s="1" t="s">
        <v>18</v>
      </c>
      <c r="C2511" s="1"/>
      <c r="D2511" s="1" t="s">
        <v>19</v>
      </c>
      <c r="E2511" s="1"/>
      <c r="F2511" s="1"/>
      <c r="G2511" s="1"/>
      <c r="H2511" s="1"/>
      <c r="I2511" s="1"/>
      <c r="J2511" s="1"/>
      <c r="K2511" s="1"/>
      <c r="L2511" s="1"/>
      <c r="M2511" s="1"/>
      <c r="N2511" s="1">
        <v>41.662587120156118</v>
      </c>
      <c r="O2511" s="1">
        <v>38.309602752580545</v>
      </c>
      <c r="P2511" s="1">
        <v>39.644940079893473</v>
      </c>
      <c r="Q2511" s="1">
        <v>35.347419715609526</v>
      </c>
      <c r="R2511" s="1">
        <v>40.235336918696618</v>
      </c>
      <c r="S2511" s="1">
        <v>42.225646156411543</v>
      </c>
      <c r="T2511" s="1">
        <v>43.382248327622776</v>
      </c>
      <c r="U2511" s="1">
        <v>38.084265575261483</v>
      </c>
      <c r="V2511" s="1">
        <v>43.713850702143375</v>
      </c>
      <c r="W2511" s="1">
        <v>38.605330829240103</v>
      </c>
      <c r="X2511" s="1">
        <v>38.569841269841277</v>
      </c>
      <c r="Y2511" s="1">
        <v>38.807687861271674</v>
      </c>
    </row>
    <row r="2512" spans="1:25" x14ac:dyDescent="0.25">
      <c r="A2512" s="1" t="s">
        <v>299</v>
      </c>
      <c r="B2512" s="1" t="s">
        <v>20</v>
      </c>
      <c r="C2512" s="1"/>
      <c r="D2512" s="1" t="s">
        <v>21</v>
      </c>
      <c r="E2512" s="1">
        <v>433.8</v>
      </c>
      <c r="F2512" s="1">
        <v>434.9</v>
      </c>
      <c r="G2512" s="1">
        <v>445.4</v>
      </c>
      <c r="H2512" s="1">
        <v>433.2</v>
      </c>
      <c r="I2512" s="1">
        <v>440.59999999999997</v>
      </c>
      <c r="J2512" s="1">
        <v>436.5</v>
      </c>
      <c r="K2512" s="1">
        <v>461.5</v>
      </c>
      <c r="L2512" s="1">
        <v>481.59999999999997</v>
      </c>
      <c r="M2512" s="1">
        <v>489.2</v>
      </c>
      <c r="N2512" s="1">
        <v>520.56258712015608</v>
      </c>
      <c r="O2512" s="1">
        <v>510.70960275258062</v>
      </c>
      <c r="P2512" s="1">
        <v>508.14494007989356</v>
      </c>
      <c r="Q2512" s="1">
        <v>496.04741971560952</v>
      </c>
      <c r="R2512" s="1">
        <v>492.63533691869657</v>
      </c>
      <c r="S2512" s="1">
        <v>505.12564615641151</v>
      </c>
      <c r="T2512" s="1">
        <v>515.98224832762276</v>
      </c>
      <c r="U2512" s="1">
        <v>496.28426557526149</v>
      </c>
      <c r="V2512" s="1">
        <v>517.11385070214328</v>
      </c>
      <c r="W2512" s="1">
        <v>519.60533082924019</v>
      </c>
      <c r="X2512" s="1">
        <v>512.46984126984125</v>
      </c>
      <c r="Y2512" s="1">
        <v>509.80768786127169</v>
      </c>
    </row>
    <row r="2513" spans="1:25" x14ac:dyDescent="0.25">
      <c r="A2513" s="1" t="s">
        <v>300</v>
      </c>
      <c r="B2513" s="1" t="s">
        <v>4</v>
      </c>
      <c r="C2513" s="1"/>
      <c r="D2513" s="1" t="s">
        <v>5</v>
      </c>
      <c r="E2513" s="1">
        <v>35.5</v>
      </c>
      <c r="F2513" s="1">
        <v>32.700000000000003</v>
      </c>
      <c r="G2513" s="1">
        <v>34.200000000000003</v>
      </c>
      <c r="H2513" s="1">
        <v>35.700000000000003</v>
      </c>
      <c r="I2513" s="1">
        <v>36.9</v>
      </c>
      <c r="J2513" s="1">
        <v>31.4</v>
      </c>
      <c r="K2513" s="1">
        <v>33.200000000000003</v>
      </c>
      <c r="L2513" s="1">
        <v>28</v>
      </c>
      <c r="M2513" s="1">
        <v>26.2</v>
      </c>
      <c r="N2513" s="1">
        <v>26.7</v>
      </c>
      <c r="O2513" s="1">
        <v>23.8</v>
      </c>
      <c r="P2513" s="1">
        <v>19.399999999999999</v>
      </c>
      <c r="Q2513" s="1">
        <v>18.100000000000001</v>
      </c>
      <c r="R2513" s="1">
        <v>21.7</v>
      </c>
      <c r="S2513" s="1">
        <v>23.8</v>
      </c>
      <c r="T2513" s="1">
        <v>22.2</v>
      </c>
      <c r="U2513" s="1">
        <v>21.4</v>
      </c>
      <c r="V2513" s="1">
        <v>20</v>
      </c>
      <c r="W2513" s="1">
        <v>19.3</v>
      </c>
      <c r="X2513" s="1">
        <v>14.9</v>
      </c>
      <c r="Y2513" s="1">
        <v>23.2</v>
      </c>
    </row>
    <row r="2514" spans="1:25" x14ac:dyDescent="0.25">
      <c r="A2514" s="1" t="s">
        <v>300</v>
      </c>
      <c r="B2514" s="1" t="s">
        <v>6</v>
      </c>
      <c r="C2514" s="1"/>
      <c r="D2514" s="1" t="s">
        <v>7</v>
      </c>
      <c r="E2514" s="1"/>
      <c r="F2514" s="1"/>
      <c r="G2514" s="1"/>
      <c r="H2514" s="1"/>
      <c r="I2514" s="1"/>
      <c r="J2514" s="1"/>
      <c r="K2514" s="1"/>
      <c r="L2514" s="1"/>
      <c r="M2514" s="1"/>
      <c r="N2514" s="1">
        <v>65.545617816091962</v>
      </c>
      <c r="O2514" s="1">
        <v>65.935848394455178</v>
      </c>
      <c r="P2514" s="1">
        <v>66.463247245800972</v>
      </c>
      <c r="Q2514" s="1">
        <v>68.477598533455549</v>
      </c>
      <c r="R2514" s="1">
        <v>65.86983951300499</v>
      </c>
      <c r="S2514" s="1">
        <v>65.46198924731182</v>
      </c>
      <c r="T2514" s="1">
        <v>59.749828240824435</v>
      </c>
      <c r="U2514" s="1">
        <v>67.209259908803915</v>
      </c>
      <c r="V2514" s="1">
        <v>69.01967885206696</v>
      </c>
      <c r="W2514" s="1">
        <v>72.000862223818942</v>
      </c>
      <c r="X2514" s="1">
        <v>76.222454837075816</v>
      </c>
      <c r="Y2514" s="1">
        <v>72.594878845162398</v>
      </c>
    </row>
    <row r="2515" spans="1:25" x14ac:dyDescent="0.25">
      <c r="A2515" s="1" t="s">
        <v>300</v>
      </c>
      <c r="B2515" s="1" t="s">
        <v>8</v>
      </c>
      <c r="C2515" s="1"/>
      <c r="D2515" s="1" t="s">
        <v>9</v>
      </c>
      <c r="E2515" s="1"/>
      <c r="F2515" s="1"/>
      <c r="G2515" s="1"/>
      <c r="H2515" s="1"/>
      <c r="I2515" s="1"/>
      <c r="J2515" s="1"/>
      <c r="K2515" s="1"/>
      <c r="L2515" s="1"/>
      <c r="M2515" s="1"/>
      <c r="N2515" s="1">
        <v>83.017241379310349</v>
      </c>
      <c r="O2515" s="1">
        <v>78.443288296192307</v>
      </c>
      <c r="P2515" s="1">
        <v>78.277659382337021</v>
      </c>
      <c r="Q2515" s="1">
        <v>85.296535288725948</v>
      </c>
      <c r="R2515" s="1">
        <v>84.813945766463732</v>
      </c>
      <c r="S2515" s="1">
        <v>83.422096774193562</v>
      </c>
      <c r="T2515" s="1">
        <v>77.562429940336301</v>
      </c>
      <c r="U2515" s="1">
        <v>82.570747106278517</v>
      </c>
      <c r="V2515" s="1">
        <v>88.120225486846607</v>
      </c>
      <c r="W2515" s="1">
        <v>90.59563499191664</v>
      </c>
      <c r="X2515" s="1">
        <v>94.673864595644076</v>
      </c>
      <c r="Y2515" s="1">
        <v>99.759408833132824</v>
      </c>
    </row>
    <row r="2516" spans="1:25" x14ac:dyDescent="0.25">
      <c r="A2516" s="1" t="s">
        <v>300</v>
      </c>
      <c r="B2516" s="1" t="s">
        <v>10</v>
      </c>
      <c r="C2516" s="1"/>
      <c r="D2516" s="1" t="s">
        <v>11</v>
      </c>
      <c r="E2516" s="1"/>
      <c r="F2516" s="1"/>
      <c r="G2516" s="1"/>
      <c r="H2516" s="1"/>
      <c r="I2516" s="1"/>
      <c r="J2516" s="1"/>
      <c r="K2516" s="1"/>
      <c r="L2516" s="1"/>
      <c r="M2516" s="1"/>
      <c r="N2516" s="1">
        <v>24.037140804597705</v>
      </c>
      <c r="O2516" s="1">
        <v>22.520863309352521</v>
      </c>
      <c r="P2516" s="1">
        <v>22.459093371862018</v>
      </c>
      <c r="Q2516" s="1">
        <v>22.825866177818519</v>
      </c>
      <c r="R2516" s="1">
        <v>22.116214720531271</v>
      </c>
      <c r="S2516" s="1">
        <v>24.715913978494626</v>
      </c>
      <c r="T2516" s="1">
        <v>25.087741818839273</v>
      </c>
      <c r="U2516" s="1">
        <v>25.819992984917565</v>
      </c>
      <c r="V2516" s="1">
        <v>25.36009566108644</v>
      </c>
      <c r="W2516" s="1">
        <v>25.903502784264415</v>
      </c>
      <c r="X2516" s="1">
        <v>27.003680567280096</v>
      </c>
      <c r="Y2516" s="1">
        <v>25.645712321704764</v>
      </c>
    </row>
    <row r="2517" spans="1:25" x14ac:dyDescent="0.25">
      <c r="A2517" s="1" t="s">
        <v>300</v>
      </c>
      <c r="B2517" s="1" t="s">
        <v>12</v>
      </c>
      <c r="C2517" s="1"/>
      <c r="D2517" s="1" t="s">
        <v>13</v>
      </c>
      <c r="E2517" s="1"/>
      <c r="F2517" s="1"/>
      <c r="G2517" s="1"/>
      <c r="H2517" s="1"/>
      <c r="I2517" s="1"/>
      <c r="J2517" s="1"/>
      <c r="K2517" s="1"/>
      <c r="L2517" s="1"/>
      <c r="M2517" s="1"/>
      <c r="N2517" s="1">
        <v>39.543000208637601</v>
      </c>
      <c r="O2517" s="1">
        <v>42.15720739219713</v>
      </c>
      <c r="P2517" s="1">
        <v>48.55459747434886</v>
      </c>
      <c r="Q2517" s="1">
        <v>48.12203289082624</v>
      </c>
      <c r="R2517" s="1">
        <v>47.526315789473685</v>
      </c>
      <c r="S2517" s="1">
        <v>53.669583412592722</v>
      </c>
      <c r="T2517" s="1">
        <v>55.537536443148689</v>
      </c>
      <c r="U2517" s="1">
        <v>60.49425997880607</v>
      </c>
      <c r="V2517" s="1">
        <v>59.860924149956396</v>
      </c>
      <c r="W2517" s="1">
        <v>58.719470827679793</v>
      </c>
      <c r="X2517" s="1">
        <v>61.204820868416697</v>
      </c>
      <c r="Y2517" s="1">
        <v>55.466922307435816</v>
      </c>
    </row>
    <row r="2518" spans="1:25" x14ac:dyDescent="0.25">
      <c r="A2518" s="1" t="s">
        <v>300</v>
      </c>
      <c r="B2518" s="1" t="s">
        <v>14</v>
      </c>
      <c r="C2518" s="1"/>
      <c r="D2518" s="1" t="s">
        <v>15</v>
      </c>
      <c r="E2518" s="1"/>
      <c r="F2518" s="1"/>
      <c r="G2518" s="1"/>
      <c r="H2518" s="1"/>
      <c r="I2518" s="1"/>
      <c r="J2518" s="1"/>
      <c r="K2518" s="1"/>
      <c r="L2518" s="1"/>
      <c r="M2518" s="1"/>
      <c r="N2518" s="1">
        <v>35.621969538910918</v>
      </c>
      <c r="O2518" s="1">
        <v>35.178480492813144</v>
      </c>
      <c r="P2518" s="1">
        <v>40.354380426203633</v>
      </c>
      <c r="Q2518" s="1">
        <v>39.682246879334258</v>
      </c>
      <c r="R2518" s="1">
        <v>41.201520912547522</v>
      </c>
      <c r="S2518" s="1">
        <v>43.852957960814145</v>
      </c>
      <c r="T2518" s="1">
        <v>45.893768221574348</v>
      </c>
      <c r="U2518" s="1">
        <v>49.604733309784528</v>
      </c>
      <c r="V2518" s="1">
        <v>48.116059285091545</v>
      </c>
      <c r="W2518" s="1">
        <v>49.535481682496609</v>
      </c>
      <c r="X2518" s="1">
        <v>53.074789499752342</v>
      </c>
      <c r="Y2518" s="1">
        <v>49.956618872957655</v>
      </c>
    </row>
    <row r="2519" spans="1:25" x14ac:dyDescent="0.25">
      <c r="A2519" s="1" t="s">
        <v>300</v>
      </c>
      <c r="B2519" s="1" t="s">
        <v>16</v>
      </c>
      <c r="C2519" s="1"/>
      <c r="D2519" s="1" t="s">
        <v>17</v>
      </c>
      <c r="E2519" s="1"/>
      <c r="F2519" s="1"/>
      <c r="G2519" s="1"/>
      <c r="H2519" s="1"/>
      <c r="I2519" s="1"/>
      <c r="J2519" s="1"/>
      <c r="K2519" s="1"/>
      <c r="L2519" s="1"/>
      <c r="M2519" s="1"/>
      <c r="N2519" s="1">
        <v>38.735030252451502</v>
      </c>
      <c r="O2519" s="1">
        <v>38.264312114989728</v>
      </c>
      <c r="P2519" s="1">
        <v>42.191022099447515</v>
      </c>
      <c r="Q2519" s="1">
        <v>40.495720229839513</v>
      </c>
      <c r="R2519" s="1">
        <v>40.272163297978778</v>
      </c>
      <c r="S2519" s="1">
        <v>43.477458626593105</v>
      </c>
      <c r="T2519" s="1">
        <v>43.568695335276971</v>
      </c>
      <c r="U2519" s="1">
        <v>48.401006711409394</v>
      </c>
      <c r="V2519" s="1">
        <v>47.223016564952047</v>
      </c>
      <c r="W2519" s="1">
        <v>47.345047489823614</v>
      </c>
      <c r="X2519" s="1">
        <v>49.320389631830935</v>
      </c>
      <c r="Y2519" s="1">
        <v>50.476458819606542</v>
      </c>
    </row>
    <row r="2520" spans="1:25" x14ac:dyDescent="0.25">
      <c r="A2520" s="1" t="s">
        <v>300</v>
      </c>
      <c r="B2520" s="1" t="s">
        <v>18</v>
      </c>
      <c r="C2520" s="1"/>
      <c r="D2520" s="1" t="s">
        <v>19</v>
      </c>
      <c r="E2520" s="1"/>
      <c r="F2520" s="1"/>
      <c r="G2520" s="1"/>
      <c r="H2520" s="1"/>
      <c r="I2520" s="1"/>
      <c r="J2520" s="1"/>
      <c r="K2520" s="1"/>
      <c r="L2520" s="1"/>
      <c r="M2520" s="1"/>
      <c r="N2520" s="1">
        <v>23.772107610816839</v>
      </c>
      <c r="O2520" s="1">
        <v>27.246074444791994</v>
      </c>
      <c r="P2520" s="1">
        <v>22.949400798934754</v>
      </c>
      <c r="Q2520" s="1">
        <v>24.091340469723598</v>
      </c>
      <c r="R2520" s="1">
        <v>23.589908256880733</v>
      </c>
      <c r="S2520" s="1">
        <v>22.430865432716359</v>
      </c>
      <c r="T2520" s="1">
        <v>23.975314080600427</v>
      </c>
      <c r="U2520" s="1">
        <v>23.189480066696987</v>
      </c>
      <c r="V2520" s="1">
        <v>24.204892830746488</v>
      </c>
      <c r="W2520" s="1">
        <v>27.334325339497255</v>
      </c>
      <c r="X2520" s="1">
        <v>25.745396825396824</v>
      </c>
      <c r="Y2520" s="1">
        <v>24.627630057803469</v>
      </c>
    </row>
    <row r="2521" spans="1:25" x14ac:dyDescent="0.25">
      <c r="A2521" s="1" t="s">
        <v>300</v>
      </c>
      <c r="B2521" s="1" t="s">
        <v>20</v>
      </c>
      <c r="C2521" s="1"/>
      <c r="D2521" s="1" t="s">
        <v>21</v>
      </c>
      <c r="E2521" s="1">
        <v>304.5</v>
      </c>
      <c r="F2521" s="1">
        <v>296.7</v>
      </c>
      <c r="G2521" s="1">
        <v>301.3</v>
      </c>
      <c r="H2521" s="1">
        <v>303.89999999999998</v>
      </c>
      <c r="I2521" s="1">
        <v>312.89999999999998</v>
      </c>
      <c r="J2521" s="1">
        <v>306.89999999999998</v>
      </c>
      <c r="K2521" s="1">
        <v>318.39999999999998</v>
      </c>
      <c r="L2521" s="1">
        <v>327.3</v>
      </c>
      <c r="M2521" s="1">
        <v>320.7</v>
      </c>
      <c r="N2521" s="1">
        <v>336.97210761081686</v>
      </c>
      <c r="O2521" s="1">
        <v>333.54607444479194</v>
      </c>
      <c r="P2521" s="1">
        <v>340.64940079893478</v>
      </c>
      <c r="Q2521" s="1">
        <v>347.0913404697236</v>
      </c>
      <c r="R2521" s="1">
        <v>347.08990825688073</v>
      </c>
      <c r="S2521" s="1">
        <v>360.83086543271634</v>
      </c>
      <c r="T2521" s="1">
        <v>353.57531408060044</v>
      </c>
      <c r="U2521" s="1">
        <v>378.689480066697</v>
      </c>
      <c r="V2521" s="1">
        <v>381.90489283074646</v>
      </c>
      <c r="W2521" s="1">
        <v>390.73432533949722</v>
      </c>
      <c r="X2521" s="1">
        <v>402.1453968253968</v>
      </c>
      <c r="Y2521" s="1">
        <v>401.72763005780348</v>
      </c>
    </row>
    <row r="2522" spans="1:25" x14ac:dyDescent="0.25">
      <c r="A2522" s="1" t="s">
        <v>301</v>
      </c>
      <c r="B2522" s="1" t="s">
        <v>4</v>
      </c>
      <c r="C2522" s="1"/>
      <c r="D2522" s="1" t="s">
        <v>5</v>
      </c>
      <c r="E2522" s="1">
        <v>38.700000000000003</v>
      </c>
      <c r="F2522" s="1">
        <v>38.299999999999997</v>
      </c>
      <c r="G2522" s="1">
        <v>40.4</v>
      </c>
      <c r="H2522" s="1">
        <v>39.200000000000003</v>
      </c>
      <c r="I2522" s="1">
        <v>33.4</v>
      </c>
      <c r="J2522" s="1">
        <v>25.6</v>
      </c>
      <c r="K2522" s="1">
        <v>25.6</v>
      </c>
      <c r="L2522" s="1">
        <v>24.7</v>
      </c>
      <c r="M2522" s="1">
        <v>25.4</v>
      </c>
      <c r="N2522" s="1">
        <v>26.7</v>
      </c>
      <c r="O2522" s="1">
        <v>22.3</v>
      </c>
      <c r="P2522" s="1">
        <v>20.2</v>
      </c>
      <c r="Q2522" s="1">
        <v>20.8</v>
      </c>
      <c r="R2522" s="1">
        <v>23.3</v>
      </c>
      <c r="S2522" s="1">
        <v>20.8</v>
      </c>
      <c r="T2522" s="1">
        <v>21.8</v>
      </c>
      <c r="U2522" s="1">
        <v>20.7</v>
      </c>
      <c r="V2522" s="1">
        <v>21.3</v>
      </c>
      <c r="W2522" s="1">
        <v>17.399999999999999</v>
      </c>
      <c r="X2522" s="1">
        <v>17.600000000000001</v>
      </c>
      <c r="Y2522" s="1">
        <v>18</v>
      </c>
    </row>
    <row r="2523" spans="1:25" x14ac:dyDescent="0.25">
      <c r="A2523" s="1" t="s">
        <v>301</v>
      </c>
      <c r="B2523" s="1" t="s">
        <v>6</v>
      </c>
      <c r="C2523" s="1"/>
      <c r="D2523" s="1" t="s">
        <v>7</v>
      </c>
      <c r="E2523" s="1"/>
      <c r="F2523" s="1"/>
      <c r="G2523" s="1"/>
      <c r="H2523" s="1"/>
      <c r="I2523" s="1"/>
      <c r="J2523" s="1"/>
      <c r="K2523" s="1"/>
      <c r="L2523" s="1"/>
      <c r="M2523" s="1"/>
      <c r="N2523" s="1">
        <v>73.869701867816104</v>
      </c>
      <c r="O2523" s="1">
        <v>88.772433760308843</v>
      </c>
      <c r="P2523" s="1">
        <v>84.995737764132187</v>
      </c>
      <c r="Q2523" s="1">
        <v>80.552282309807509</v>
      </c>
      <c r="R2523" s="1">
        <v>75.888876591034872</v>
      </c>
      <c r="S2523" s="1">
        <v>82.000878136200711</v>
      </c>
      <c r="T2523" s="1">
        <v>76.412312420900363</v>
      </c>
      <c r="U2523" s="1">
        <v>82.766958961767784</v>
      </c>
      <c r="V2523" s="1">
        <v>85.852459856508361</v>
      </c>
      <c r="W2523" s="1">
        <v>73.727627088198318</v>
      </c>
      <c r="X2523" s="1">
        <v>83.365051494175262</v>
      </c>
      <c r="Y2523" s="1">
        <v>86.531431517442869</v>
      </c>
    </row>
    <row r="2524" spans="1:25" x14ac:dyDescent="0.25">
      <c r="A2524" s="1" t="s">
        <v>301</v>
      </c>
      <c r="B2524" s="1" t="s">
        <v>8</v>
      </c>
      <c r="C2524" s="1"/>
      <c r="D2524" s="1" t="s">
        <v>9</v>
      </c>
      <c r="E2524" s="1"/>
      <c r="F2524" s="1"/>
      <c r="G2524" s="1"/>
      <c r="H2524" s="1"/>
      <c r="I2524" s="1"/>
      <c r="J2524" s="1"/>
      <c r="K2524" s="1"/>
      <c r="L2524" s="1"/>
      <c r="M2524" s="1"/>
      <c r="N2524" s="1">
        <v>92.840517241379288</v>
      </c>
      <c r="O2524" s="1">
        <v>90.206702930338636</v>
      </c>
      <c r="P2524" s="1">
        <v>89.78271627234966</v>
      </c>
      <c r="Q2524" s="1">
        <v>92.496956920256636</v>
      </c>
      <c r="R2524" s="1">
        <v>91.030953698579594</v>
      </c>
      <c r="S2524" s="1">
        <v>95.338763440860205</v>
      </c>
      <c r="T2524" s="1">
        <v>104.6037063822094</v>
      </c>
      <c r="U2524" s="1">
        <v>109.63619782532446</v>
      </c>
      <c r="V2524" s="1">
        <v>109.20252818585581</v>
      </c>
      <c r="W2524" s="1">
        <v>103.84763786599605</v>
      </c>
      <c r="X2524" s="1">
        <v>106.1008272834712</v>
      </c>
      <c r="Y2524" s="1">
        <v>114.19946726241622</v>
      </c>
    </row>
    <row r="2525" spans="1:25" x14ac:dyDescent="0.25">
      <c r="A2525" s="1" t="s">
        <v>301</v>
      </c>
      <c r="B2525" s="1" t="s">
        <v>10</v>
      </c>
      <c r="C2525" s="1"/>
      <c r="D2525" s="1" t="s">
        <v>11</v>
      </c>
      <c r="E2525" s="1"/>
      <c r="F2525" s="1"/>
      <c r="G2525" s="1"/>
      <c r="H2525" s="1"/>
      <c r="I2525" s="1"/>
      <c r="J2525" s="1"/>
      <c r="K2525" s="1"/>
      <c r="L2525" s="1"/>
      <c r="M2525" s="1"/>
      <c r="N2525" s="1">
        <v>27.089780890804601</v>
      </c>
      <c r="O2525" s="1">
        <v>30.320863309352518</v>
      </c>
      <c r="P2525" s="1">
        <v>28.721545963518146</v>
      </c>
      <c r="Q2525" s="1">
        <v>26.850760769935842</v>
      </c>
      <c r="R2525" s="1">
        <v>25.480169710385542</v>
      </c>
      <c r="S2525" s="1">
        <v>30.960358422939066</v>
      </c>
      <c r="T2525" s="1">
        <v>32.083981196890257</v>
      </c>
      <c r="U2525" s="1">
        <v>31.796843212907746</v>
      </c>
      <c r="V2525" s="1">
        <v>31.545011957635804</v>
      </c>
      <c r="W2525" s="1">
        <v>26.524735045805645</v>
      </c>
      <c r="X2525" s="1">
        <v>29.534121222353541</v>
      </c>
      <c r="Y2525" s="1">
        <v>30.569101220140922</v>
      </c>
    </row>
    <row r="2526" spans="1:25" x14ac:dyDescent="0.25">
      <c r="A2526" s="1" t="s">
        <v>301</v>
      </c>
      <c r="B2526" s="1" t="s">
        <v>12</v>
      </c>
      <c r="C2526" s="1"/>
      <c r="D2526" s="1" t="s">
        <v>13</v>
      </c>
      <c r="E2526" s="1"/>
      <c r="F2526" s="1"/>
      <c r="G2526" s="1"/>
      <c r="H2526" s="1"/>
      <c r="I2526" s="1"/>
      <c r="J2526" s="1"/>
      <c r="K2526" s="1"/>
      <c r="L2526" s="1"/>
      <c r="M2526" s="1"/>
      <c r="N2526" s="1">
        <v>45.722678906738999</v>
      </c>
      <c r="O2526" s="1">
        <v>50.216673511293635</v>
      </c>
      <c r="P2526" s="1">
        <v>49.665686661404898</v>
      </c>
      <c r="Q2526" s="1">
        <v>51.910283336635629</v>
      </c>
      <c r="R2526" s="1">
        <v>55.226315789473681</v>
      </c>
      <c r="S2526" s="1">
        <v>58.693969944835445</v>
      </c>
      <c r="T2526" s="1">
        <v>65.457689504373178</v>
      </c>
      <c r="U2526" s="1">
        <v>66.142935358530551</v>
      </c>
      <c r="V2526" s="1">
        <v>67.690671316477761</v>
      </c>
      <c r="W2526" s="1">
        <v>68.304782903663508</v>
      </c>
      <c r="X2526" s="1">
        <v>71.118804688789822</v>
      </c>
      <c r="Y2526" s="1">
        <v>66.745315105035019</v>
      </c>
    </row>
    <row r="2527" spans="1:25" x14ac:dyDescent="0.25">
      <c r="A2527" s="1" t="s">
        <v>301</v>
      </c>
      <c r="B2527" s="1" t="s">
        <v>14</v>
      </c>
      <c r="C2527" s="1"/>
      <c r="D2527" s="1" t="s">
        <v>15</v>
      </c>
      <c r="E2527" s="1"/>
      <c r="F2527" s="1"/>
      <c r="G2527" s="1"/>
      <c r="H2527" s="1"/>
      <c r="I2527" s="1"/>
      <c r="J2527" s="1"/>
      <c r="K2527" s="1"/>
      <c r="L2527" s="1"/>
      <c r="M2527" s="1"/>
      <c r="N2527" s="1">
        <v>41.188879616106824</v>
      </c>
      <c r="O2527" s="1">
        <v>41.903778234086246</v>
      </c>
      <c r="P2527" s="1">
        <v>41.277821625887931</v>
      </c>
      <c r="Q2527" s="1">
        <v>42.806102635228847</v>
      </c>
      <c r="R2527" s="1">
        <v>47.876806083650187</v>
      </c>
      <c r="S2527" s="1">
        <v>47.95834125927334</v>
      </c>
      <c r="T2527" s="1">
        <v>54.091344752186593</v>
      </c>
      <c r="U2527" s="1">
        <v>54.236594842811726</v>
      </c>
      <c r="V2527" s="1">
        <v>54.409590235396692</v>
      </c>
      <c r="W2527" s="1">
        <v>57.621607869742199</v>
      </c>
      <c r="X2527" s="1">
        <v>61.671867261020296</v>
      </c>
      <c r="Y2527" s="1">
        <v>60.114571523841278</v>
      </c>
    </row>
    <row r="2528" spans="1:25" x14ac:dyDescent="0.25">
      <c r="A2528" s="1" t="s">
        <v>301</v>
      </c>
      <c r="B2528" s="1" t="s">
        <v>16</v>
      </c>
      <c r="C2528" s="1"/>
      <c r="D2528" s="1" t="s">
        <v>17</v>
      </c>
      <c r="E2528" s="1"/>
      <c r="F2528" s="1"/>
      <c r="G2528" s="1"/>
      <c r="H2528" s="1"/>
      <c r="I2528" s="1"/>
      <c r="J2528" s="1"/>
      <c r="K2528" s="1"/>
      <c r="L2528" s="1"/>
      <c r="M2528" s="1"/>
      <c r="N2528" s="1">
        <v>44.788441477154187</v>
      </c>
      <c r="O2528" s="1">
        <v>45.579548254620114</v>
      </c>
      <c r="P2528" s="1">
        <v>43.156491712707187</v>
      </c>
      <c r="Q2528" s="1">
        <v>43.68361402813553</v>
      </c>
      <c r="R2528" s="1">
        <v>46.796878126876123</v>
      </c>
      <c r="S2528" s="1">
        <v>47.547688795891183</v>
      </c>
      <c r="T2528" s="1">
        <v>51.350965743440241</v>
      </c>
      <c r="U2528" s="1">
        <v>52.92046979865772</v>
      </c>
      <c r="V2528" s="1">
        <v>53.399738448125547</v>
      </c>
      <c r="W2528" s="1">
        <v>55.073609226594307</v>
      </c>
      <c r="X2528" s="1">
        <v>57.309328050189855</v>
      </c>
      <c r="Y2528" s="1">
        <v>60.740113371123712</v>
      </c>
    </row>
    <row r="2529" spans="1:25" x14ac:dyDescent="0.25">
      <c r="A2529" s="1" t="s">
        <v>301</v>
      </c>
      <c r="B2529" s="1" t="s">
        <v>18</v>
      </c>
      <c r="C2529" s="1"/>
      <c r="D2529" s="1" t="s">
        <v>19</v>
      </c>
      <c r="E2529" s="1"/>
      <c r="F2529" s="1"/>
      <c r="G2529" s="1"/>
      <c r="H2529" s="1"/>
      <c r="I2529" s="1"/>
      <c r="J2529" s="1"/>
      <c r="K2529" s="1"/>
      <c r="L2529" s="1"/>
      <c r="M2529" s="1"/>
      <c r="N2529" s="1">
        <v>26.838207415667689</v>
      </c>
      <c r="O2529" s="1">
        <v>27.684641851736004</v>
      </c>
      <c r="P2529" s="1">
        <v>26.501215046604528</v>
      </c>
      <c r="Q2529" s="1">
        <v>28.272279916919636</v>
      </c>
      <c r="R2529" s="1">
        <v>28.23568490983866</v>
      </c>
      <c r="S2529" s="1">
        <v>28.700150075037516</v>
      </c>
      <c r="T2529" s="1">
        <v>28.827002773698808</v>
      </c>
      <c r="U2529" s="1">
        <v>22.462710322874035</v>
      </c>
      <c r="V2529" s="1">
        <v>25.46762749445676</v>
      </c>
      <c r="W2529" s="1">
        <v>30.900751227968794</v>
      </c>
      <c r="X2529" s="1">
        <v>32.560317460317464</v>
      </c>
      <c r="Y2529" s="1">
        <v>29.037398843930632</v>
      </c>
    </row>
    <row r="2530" spans="1:25" x14ac:dyDescent="0.25">
      <c r="A2530" s="1" t="s">
        <v>301</v>
      </c>
      <c r="B2530" s="1" t="s">
        <v>20</v>
      </c>
      <c r="C2530" s="1"/>
      <c r="D2530" s="1" t="s">
        <v>21</v>
      </c>
      <c r="E2530" s="1">
        <v>333.4</v>
      </c>
      <c r="F2530" s="1">
        <v>332.8</v>
      </c>
      <c r="G2530" s="1">
        <v>353.79999999999995</v>
      </c>
      <c r="H2530" s="1">
        <v>334.9</v>
      </c>
      <c r="I2530" s="1">
        <v>349.79999999999995</v>
      </c>
      <c r="J2530" s="1">
        <v>328</v>
      </c>
      <c r="K2530" s="1">
        <v>334.6</v>
      </c>
      <c r="L2530" s="1">
        <v>354</v>
      </c>
      <c r="M2530" s="1">
        <v>368.4</v>
      </c>
      <c r="N2530" s="1">
        <v>379.03820741566773</v>
      </c>
      <c r="O2530" s="1">
        <v>396.984641851736</v>
      </c>
      <c r="P2530" s="1">
        <v>384.30121504660451</v>
      </c>
      <c r="Q2530" s="1">
        <v>387.37227991691964</v>
      </c>
      <c r="R2530" s="1">
        <v>393.83568490983868</v>
      </c>
      <c r="S2530" s="1">
        <v>412.00015007503748</v>
      </c>
      <c r="T2530" s="1">
        <v>434.62700277369891</v>
      </c>
      <c r="U2530" s="1">
        <v>440.66271032287403</v>
      </c>
      <c r="V2530" s="1">
        <v>448.86762749445671</v>
      </c>
      <c r="W2530" s="1">
        <v>433.40075122796884</v>
      </c>
      <c r="X2530" s="1">
        <v>459.26031746031742</v>
      </c>
      <c r="Y2530" s="1">
        <v>465.93739884393062</v>
      </c>
    </row>
    <row r="2531" spans="1:25" x14ac:dyDescent="0.25">
      <c r="A2531" s="1" t="s">
        <v>302</v>
      </c>
      <c r="B2531" s="1" t="s">
        <v>4</v>
      </c>
      <c r="C2531" s="1"/>
      <c r="D2531" s="1" t="s">
        <v>5</v>
      </c>
      <c r="E2531" s="1"/>
      <c r="F2531" s="1"/>
      <c r="G2531" s="1"/>
      <c r="H2531" s="1"/>
      <c r="I2531" s="1"/>
      <c r="J2531" s="1"/>
      <c r="K2531" s="1"/>
      <c r="L2531" s="1"/>
      <c r="M2531" s="1"/>
      <c r="N2531" s="1">
        <v>33.200000000000003</v>
      </c>
      <c r="O2531" s="1">
        <v>31.7</v>
      </c>
      <c r="P2531" s="1">
        <v>30.1</v>
      </c>
      <c r="Q2531" s="1">
        <v>31.3</v>
      </c>
      <c r="R2531" s="1">
        <v>29.8</v>
      </c>
      <c r="S2531" s="1">
        <v>27.6</v>
      </c>
      <c r="T2531" s="1">
        <v>28.1</v>
      </c>
      <c r="U2531" s="1">
        <v>28.3</v>
      </c>
      <c r="V2531" s="1">
        <v>25.9</v>
      </c>
      <c r="W2531" s="1">
        <v>26.2</v>
      </c>
      <c r="X2531" s="1">
        <v>25.9</v>
      </c>
      <c r="Y2531" s="1">
        <v>27.4</v>
      </c>
    </row>
    <row r="2532" spans="1:25" x14ac:dyDescent="0.25">
      <c r="A2532" s="1" t="s">
        <v>302</v>
      </c>
      <c r="B2532" s="1" t="s">
        <v>6</v>
      </c>
      <c r="C2532" s="1"/>
      <c r="D2532" s="1" t="s">
        <v>7</v>
      </c>
      <c r="E2532" s="1"/>
      <c r="F2532" s="1"/>
      <c r="G2532" s="1"/>
      <c r="H2532" s="1"/>
      <c r="I2532" s="1"/>
      <c r="J2532" s="1"/>
      <c r="K2532" s="1"/>
      <c r="L2532" s="1"/>
      <c r="M2532" s="1"/>
      <c r="N2532" s="1">
        <v>66.044066556957389</v>
      </c>
      <c r="O2532" s="1">
        <v>63.079437311178246</v>
      </c>
      <c r="P2532" s="1">
        <v>64.563560920407397</v>
      </c>
      <c r="Q2532" s="1">
        <v>65.482626956853764</v>
      </c>
      <c r="R2532" s="1">
        <v>64.508179012345678</v>
      </c>
      <c r="S2532" s="1">
        <v>62.56488326848249</v>
      </c>
      <c r="T2532" s="1">
        <v>63.801504056995846</v>
      </c>
      <c r="U2532" s="1">
        <v>61.604366282595514</v>
      </c>
      <c r="V2532" s="1">
        <v>63.19335984095428</v>
      </c>
      <c r="W2532" s="1">
        <v>59.433225152129815</v>
      </c>
      <c r="X2532" s="1">
        <v>62.323637079315091</v>
      </c>
      <c r="Y2532" s="1">
        <v>60.707250341997266</v>
      </c>
    </row>
    <row r="2533" spans="1:25" x14ac:dyDescent="0.25">
      <c r="A2533" s="1" t="s">
        <v>302</v>
      </c>
      <c r="B2533" s="1" t="s">
        <v>8</v>
      </c>
      <c r="C2533" s="1"/>
      <c r="D2533" s="1" t="s">
        <v>9</v>
      </c>
      <c r="E2533" s="1"/>
      <c r="F2533" s="1"/>
      <c r="G2533" s="1"/>
      <c r="H2533" s="1"/>
      <c r="I2533" s="1"/>
      <c r="J2533" s="1"/>
      <c r="K2533" s="1"/>
      <c r="L2533" s="1"/>
      <c r="M2533" s="1"/>
      <c r="N2533" s="1">
        <v>112.69233863594808</v>
      </c>
      <c r="O2533" s="1">
        <v>110.31183912386707</v>
      </c>
      <c r="P2533" s="1">
        <v>115.2835533760845</v>
      </c>
      <c r="Q2533" s="1">
        <v>113.90853379152347</v>
      </c>
      <c r="R2533" s="1">
        <v>114.91608796296298</v>
      </c>
      <c r="S2533" s="1">
        <v>113.18562256809339</v>
      </c>
      <c r="T2533" s="1">
        <v>115.92416386305165</v>
      </c>
      <c r="U2533" s="1">
        <v>115.28908429351122</v>
      </c>
      <c r="V2533" s="1">
        <v>117.24791252485089</v>
      </c>
      <c r="W2533" s="1">
        <v>117.8657200811359</v>
      </c>
      <c r="X2533" s="1">
        <v>118.22786852981696</v>
      </c>
      <c r="Y2533" s="1">
        <v>126.74856361149109</v>
      </c>
    </row>
    <row r="2534" spans="1:25" x14ac:dyDescent="0.25">
      <c r="A2534" s="1" t="s">
        <v>302</v>
      </c>
      <c r="B2534" s="1" t="s">
        <v>10</v>
      </c>
      <c r="C2534" s="1"/>
      <c r="D2534" s="1" t="s">
        <v>11</v>
      </c>
      <c r="E2534" s="1"/>
      <c r="F2534" s="1"/>
      <c r="G2534" s="1"/>
      <c r="H2534" s="1"/>
      <c r="I2534" s="1"/>
      <c r="J2534" s="1"/>
      <c r="K2534" s="1"/>
      <c r="L2534" s="1"/>
      <c r="M2534" s="1"/>
      <c r="N2534" s="1">
        <v>18.863594807094533</v>
      </c>
      <c r="O2534" s="1">
        <v>18.108723564954683</v>
      </c>
      <c r="P2534" s="1">
        <v>17.852885703508107</v>
      </c>
      <c r="Q2534" s="1">
        <v>17.908839251622759</v>
      </c>
      <c r="R2534" s="1">
        <v>18.675733024691358</v>
      </c>
      <c r="S2534" s="1">
        <v>18.349494163424126</v>
      </c>
      <c r="T2534" s="1">
        <v>18.874332079952506</v>
      </c>
      <c r="U2534" s="1">
        <v>19.006549423893269</v>
      </c>
      <c r="V2534" s="1">
        <v>18.558727634194831</v>
      </c>
      <c r="W2534" s="1">
        <v>17.90105476673428</v>
      </c>
      <c r="X2534" s="1">
        <v>18.448494390867936</v>
      </c>
      <c r="Y2534" s="1">
        <v>20.744186046511629</v>
      </c>
    </row>
    <row r="2535" spans="1:25" x14ac:dyDescent="0.25">
      <c r="A2535" s="1" t="s">
        <v>302</v>
      </c>
      <c r="B2535" s="1" t="s">
        <v>12</v>
      </c>
      <c r="C2535" s="1"/>
      <c r="D2535" s="1" t="s">
        <v>13</v>
      </c>
      <c r="E2535" s="1"/>
      <c r="F2535" s="1"/>
      <c r="G2535" s="1"/>
      <c r="H2535" s="1"/>
      <c r="I2535" s="1"/>
      <c r="J2535" s="1"/>
      <c r="K2535" s="1"/>
      <c r="L2535" s="1"/>
      <c r="M2535" s="1"/>
      <c r="N2535" s="1">
        <v>27.972669298511995</v>
      </c>
      <c r="O2535" s="1">
        <v>29.173339358337103</v>
      </c>
      <c r="P2535" s="1">
        <v>29.30563083408612</v>
      </c>
      <c r="Q2535" s="1">
        <v>29.013817809621287</v>
      </c>
      <c r="R2535" s="1">
        <v>27.441643636363636</v>
      </c>
      <c r="S2535" s="1">
        <v>26.840961538461539</v>
      </c>
      <c r="T2535" s="1">
        <v>25.682818732456788</v>
      </c>
      <c r="U2535" s="1">
        <v>25.910626017463372</v>
      </c>
      <c r="V2535" s="1">
        <v>26.504914655679809</v>
      </c>
      <c r="W2535" s="1">
        <v>28.015122873345934</v>
      </c>
      <c r="X2535" s="1">
        <v>29.504325627570559</v>
      </c>
      <c r="Y2535" s="1">
        <v>27.835705227560936</v>
      </c>
    </row>
    <row r="2536" spans="1:25" x14ac:dyDescent="0.25">
      <c r="A2536" s="1" t="s">
        <v>302</v>
      </c>
      <c r="B2536" s="1" t="s">
        <v>14</v>
      </c>
      <c r="C2536" s="1"/>
      <c r="D2536" s="1" t="s">
        <v>15</v>
      </c>
      <c r="E2536" s="1"/>
      <c r="F2536" s="1"/>
      <c r="G2536" s="1"/>
      <c r="H2536" s="1"/>
      <c r="I2536" s="1"/>
      <c r="J2536" s="1"/>
      <c r="K2536" s="1"/>
      <c r="L2536" s="1"/>
      <c r="M2536" s="1"/>
      <c r="N2536" s="1">
        <v>90.851199514120879</v>
      </c>
      <c r="O2536" s="1">
        <v>97.177225485765931</v>
      </c>
      <c r="P2536" s="1">
        <v>94.940138512496247</v>
      </c>
      <c r="Q2536" s="1">
        <v>98.125383828045017</v>
      </c>
      <c r="R2536" s="1">
        <v>99.030676363636374</v>
      </c>
      <c r="S2536" s="1">
        <v>96.251346153846157</v>
      </c>
      <c r="T2536" s="1">
        <v>97.574974146845918</v>
      </c>
      <c r="U2536" s="1">
        <v>97.788530412905132</v>
      </c>
      <c r="V2536" s="1">
        <v>96.645085344320179</v>
      </c>
      <c r="W2536" s="1">
        <v>97.291115311909238</v>
      </c>
      <c r="X2536" s="1">
        <v>104.88146362218124</v>
      </c>
      <c r="Y2536" s="1">
        <v>102.28693814287725</v>
      </c>
    </row>
    <row r="2537" spans="1:25" x14ac:dyDescent="0.25">
      <c r="A2537" s="1" t="s">
        <v>302</v>
      </c>
      <c r="B2537" s="1" t="s">
        <v>16</v>
      </c>
      <c r="C2537" s="1"/>
      <c r="D2537" s="1" t="s">
        <v>17</v>
      </c>
      <c r="E2537" s="1"/>
      <c r="F2537" s="1"/>
      <c r="G2537" s="1"/>
      <c r="H2537" s="1"/>
      <c r="I2537" s="1"/>
      <c r="J2537" s="1"/>
      <c r="K2537" s="1"/>
      <c r="L2537" s="1"/>
      <c r="M2537" s="1"/>
      <c r="N2537" s="1">
        <v>39.176131187367147</v>
      </c>
      <c r="O2537" s="1">
        <v>41.04943515589698</v>
      </c>
      <c r="P2537" s="1">
        <v>43.554230653417655</v>
      </c>
      <c r="Q2537" s="1">
        <v>44.360798362333668</v>
      </c>
      <c r="R2537" s="1">
        <v>42.427679999999995</v>
      </c>
      <c r="S2537" s="1">
        <v>42.007692307692309</v>
      </c>
      <c r="T2537" s="1">
        <v>43.742207120697294</v>
      </c>
      <c r="U2537" s="1">
        <v>43.200843569631488</v>
      </c>
      <c r="V2537" s="1">
        <v>41.05</v>
      </c>
      <c r="W2537" s="1">
        <v>43.693761814744803</v>
      </c>
      <c r="X2537" s="1">
        <v>46.514210750248189</v>
      </c>
      <c r="Y2537" s="1">
        <v>45.47735662956179</v>
      </c>
    </row>
    <row r="2538" spans="1:25" x14ac:dyDescent="0.25">
      <c r="A2538" s="1" t="s">
        <v>302</v>
      </c>
      <c r="B2538" s="1" t="s">
        <v>18</v>
      </c>
      <c r="C2538" s="1"/>
      <c r="D2538" s="1" t="s">
        <v>19</v>
      </c>
      <c r="E2538" s="1"/>
      <c r="F2538" s="1"/>
      <c r="G2538" s="1"/>
      <c r="H2538" s="1"/>
      <c r="I2538" s="1"/>
      <c r="J2538" s="1"/>
      <c r="K2538" s="1"/>
      <c r="L2538" s="1"/>
      <c r="M2538" s="1"/>
      <c r="N2538" s="1">
        <v>40.221577882670267</v>
      </c>
      <c r="O2538" s="1">
        <v>38.472869735553381</v>
      </c>
      <c r="P2538" s="1">
        <v>38.718797758532858</v>
      </c>
      <c r="Q2538" s="1">
        <v>37.346402691511386</v>
      </c>
      <c r="R2538" s="1">
        <v>39.933541829554343</v>
      </c>
      <c r="S2538" s="1">
        <v>41.245113576333857</v>
      </c>
      <c r="T2538" s="1">
        <v>42.820880959018673</v>
      </c>
      <c r="U2538" s="1">
        <v>42.391501416430593</v>
      </c>
      <c r="V2538" s="1">
        <v>43.44960806270997</v>
      </c>
      <c r="W2538" s="1">
        <v>43.653193894855846</v>
      </c>
      <c r="X2538" s="1">
        <v>41.540055478502083</v>
      </c>
      <c r="Y2538" s="1">
        <v>44.47594472645234</v>
      </c>
    </row>
    <row r="2539" spans="1:25" x14ac:dyDescent="0.25">
      <c r="A2539" s="1" t="s">
        <v>302</v>
      </c>
      <c r="B2539" s="1" t="s">
        <v>20</v>
      </c>
      <c r="C2539" s="1"/>
      <c r="D2539" s="1" t="s">
        <v>21</v>
      </c>
      <c r="E2539" s="1">
        <v>389.29999999999995</v>
      </c>
      <c r="F2539" s="1">
        <v>386</v>
      </c>
      <c r="G2539" s="1">
        <v>393.59999999999997</v>
      </c>
      <c r="H2539" s="1">
        <v>394.7</v>
      </c>
      <c r="I2539" s="1">
        <v>394.3</v>
      </c>
      <c r="J2539" s="1">
        <v>404.1</v>
      </c>
      <c r="K2539" s="1">
        <v>401.7</v>
      </c>
      <c r="L2539" s="1">
        <v>404.79999999999995</v>
      </c>
      <c r="M2539" s="1">
        <v>414</v>
      </c>
      <c r="N2539" s="1">
        <v>429.02157788267027</v>
      </c>
      <c r="O2539" s="1">
        <v>429.07286973555335</v>
      </c>
      <c r="P2539" s="1">
        <v>434.31879775853287</v>
      </c>
      <c r="Q2539" s="1">
        <v>437.44640269151142</v>
      </c>
      <c r="R2539" s="1">
        <v>436.73354182955438</v>
      </c>
      <c r="S2539" s="1">
        <v>428.0451135763339</v>
      </c>
      <c r="T2539" s="1">
        <v>436.52088095901865</v>
      </c>
      <c r="U2539" s="1">
        <v>433.49150141643054</v>
      </c>
      <c r="V2539" s="1">
        <v>432.54960806270998</v>
      </c>
      <c r="W2539" s="1">
        <v>434.05319389485584</v>
      </c>
      <c r="X2539" s="1">
        <v>447.34005547850205</v>
      </c>
      <c r="Y2539" s="1">
        <v>455.67594472645226</v>
      </c>
    </row>
    <row r="2540" spans="1:25" x14ac:dyDescent="0.25">
      <c r="A2540" s="1" t="s">
        <v>303</v>
      </c>
      <c r="B2540" s="1" t="s">
        <v>4</v>
      </c>
      <c r="C2540" s="1"/>
      <c r="D2540" s="1" t="s">
        <v>5</v>
      </c>
      <c r="E2540" s="1"/>
      <c r="F2540" s="1"/>
      <c r="G2540" s="1"/>
      <c r="H2540" s="1"/>
      <c r="I2540" s="1"/>
      <c r="J2540" s="1"/>
      <c r="K2540" s="1"/>
      <c r="L2540" s="1"/>
      <c r="M2540" s="1"/>
      <c r="N2540" s="1">
        <v>8.1</v>
      </c>
      <c r="O2540" s="1">
        <v>7.5</v>
      </c>
      <c r="P2540" s="1">
        <v>6</v>
      </c>
      <c r="Q2540" s="1">
        <v>5.6</v>
      </c>
      <c r="R2540" s="1">
        <v>5.2</v>
      </c>
      <c r="S2540" s="1">
        <v>5.4</v>
      </c>
      <c r="T2540" s="1">
        <v>5.7</v>
      </c>
      <c r="U2540" s="1">
        <v>4.7</v>
      </c>
      <c r="V2540" s="1">
        <v>4.9000000000000004</v>
      </c>
      <c r="W2540" s="1">
        <v>5.3</v>
      </c>
      <c r="X2540" s="1">
        <v>5.5</v>
      </c>
      <c r="Y2540" s="1">
        <v>5.3</v>
      </c>
    </row>
    <row r="2541" spans="1:25" x14ac:dyDescent="0.25">
      <c r="A2541" s="1" t="s">
        <v>303</v>
      </c>
      <c r="B2541" s="1" t="s">
        <v>6</v>
      </c>
      <c r="C2541" s="1"/>
      <c r="D2541" s="1" t="s">
        <v>7</v>
      </c>
      <c r="E2541" s="1"/>
      <c r="F2541" s="1"/>
      <c r="G2541" s="1"/>
      <c r="H2541" s="1"/>
      <c r="I2541" s="1"/>
      <c r="J2541" s="1"/>
      <c r="K2541" s="1"/>
      <c r="L2541" s="1"/>
      <c r="M2541" s="1"/>
      <c r="N2541" s="1">
        <v>110.72920095081368</v>
      </c>
      <c r="O2541" s="1">
        <v>104.56012084592145</v>
      </c>
      <c r="P2541" s="1">
        <v>108.14396454168239</v>
      </c>
      <c r="Q2541" s="1">
        <v>109.80145093547155</v>
      </c>
      <c r="R2541" s="1">
        <v>110.04336419753086</v>
      </c>
      <c r="S2541" s="1">
        <v>109.13531128404669</v>
      </c>
      <c r="T2541" s="1">
        <v>104.62317435187019</v>
      </c>
      <c r="U2541" s="1">
        <v>101.77869415807561</v>
      </c>
      <c r="V2541" s="1">
        <v>105.04065606361829</v>
      </c>
      <c r="W2541" s="1">
        <v>102.0774036511156</v>
      </c>
      <c r="X2541" s="1">
        <v>104.00397559535524</v>
      </c>
      <c r="Y2541" s="1">
        <v>103.06621067031465</v>
      </c>
    </row>
    <row r="2542" spans="1:25" x14ac:dyDescent="0.25">
      <c r="A2542" s="1" t="s">
        <v>303</v>
      </c>
      <c r="B2542" s="1" t="s">
        <v>8</v>
      </c>
      <c r="C2542" s="1"/>
      <c r="D2542" s="1" t="s">
        <v>9</v>
      </c>
      <c r="E2542" s="1"/>
      <c r="F2542" s="1"/>
      <c r="G2542" s="1"/>
      <c r="H2542" s="1"/>
      <c r="I2542" s="1"/>
      <c r="J2542" s="1"/>
      <c r="K2542" s="1"/>
      <c r="L2542" s="1"/>
      <c r="M2542" s="1"/>
      <c r="N2542" s="1">
        <v>244.54417626622785</v>
      </c>
      <c r="O2542" s="1">
        <v>243.62296072507559</v>
      </c>
      <c r="P2542" s="1">
        <v>246.15245190494153</v>
      </c>
      <c r="Q2542" s="1">
        <v>247.26895761741122</v>
      </c>
      <c r="R2542" s="1">
        <v>249.39803240740741</v>
      </c>
      <c r="S2542" s="1">
        <v>247.65667315175097</v>
      </c>
      <c r="T2542" s="1">
        <v>249.82626162675638</v>
      </c>
      <c r="U2542" s="1">
        <v>257.61993127147764</v>
      </c>
      <c r="V2542" s="1">
        <v>257.61083499005963</v>
      </c>
      <c r="W2542" s="1">
        <v>265.67728194726169</v>
      </c>
      <c r="X2542" s="1">
        <v>270.90968313324151</v>
      </c>
      <c r="Y2542" s="1">
        <v>280.41518467852256</v>
      </c>
    </row>
    <row r="2543" spans="1:25" x14ac:dyDescent="0.25">
      <c r="A2543" s="1" t="s">
        <v>303</v>
      </c>
      <c r="B2543" s="1" t="s">
        <v>10</v>
      </c>
      <c r="C2543" s="1"/>
      <c r="D2543" s="1" t="s">
        <v>11</v>
      </c>
      <c r="E2543" s="1"/>
      <c r="F2543" s="1"/>
      <c r="G2543" s="1"/>
      <c r="H2543" s="1"/>
      <c r="I2543" s="1"/>
      <c r="J2543" s="1"/>
      <c r="K2543" s="1"/>
      <c r="L2543" s="1"/>
      <c r="M2543" s="1"/>
      <c r="N2543" s="1">
        <v>31.626622782958492</v>
      </c>
      <c r="O2543" s="1">
        <v>30.01691842900302</v>
      </c>
      <c r="P2543" s="1">
        <v>29.903583553376084</v>
      </c>
      <c r="Q2543" s="1">
        <v>30.029591447117223</v>
      </c>
      <c r="R2543" s="1">
        <v>31.858603395061728</v>
      </c>
      <c r="S2543" s="1">
        <v>32.008015564202331</v>
      </c>
      <c r="T2543" s="1">
        <v>30.950564021373449</v>
      </c>
      <c r="U2543" s="1">
        <v>31.401374570446738</v>
      </c>
      <c r="V2543" s="1">
        <v>30.848508946322067</v>
      </c>
      <c r="W2543" s="1">
        <v>30.745314401622718</v>
      </c>
      <c r="X2543" s="1">
        <v>30.786341271403266</v>
      </c>
      <c r="Y2543" s="1">
        <v>35.218604651162792</v>
      </c>
    </row>
    <row r="2544" spans="1:25" x14ac:dyDescent="0.25">
      <c r="A2544" s="1" t="s">
        <v>303</v>
      </c>
      <c r="B2544" s="1" t="s">
        <v>12</v>
      </c>
      <c r="C2544" s="1"/>
      <c r="D2544" s="1" t="s">
        <v>13</v>
      </c>
      <c r="E2544" s="1"/>
      <c r="F2544" s="1"/>
      <c r="G2544" s="1"/>
      <c r="H2544" s="1"/>
      <c r="I2544" s="1"/>
      <c r="J2544" s="1"/>
      <c r="K2544" s="1"/>
      <c r="L2544" s="1"/>
      <c r="M2544" s="1"/>
      <c r="N2544" s="1">
        <v>35.638597023990286</v>
      </c>
      <c r="O2544" s="1">
        <v>34.558382286488936</v>
      </c>
      <c r="P2544" s="1">
        <v>33.025594700391444</v>
      </c>
      <c r="Q2544" s="1">
        <v>33.64926158795145</v>
      </c>
      <c r="R2544" s="1">
        <v>32.494545454545452</v>
      </c>
      <c r="S2544" s="1">
        <v>31.523091715976332</v>
      </c>
      <c r="T2544" s="1">
        <v>30.4195302112572</v>
      </c>
      <c r="U2544" s="1">
        <v>30.92508509693651</v>
      </c>
      <c r="V2544" s="1">
        <v>32.477398469688048</v>
      </c>
      <c r="W2544" s="1">
        <v>33.468954485967721</v>
      </c>
      <c r="X2544" s="1">
        <v>34.185221954332718</v>
      </c>
      <c r="Y2544" s="1">
        <v>33.336268845991263</v>
      </c>
    </row>
    <row r="2545" spans="1:25" x14ac:dyDescent="0.25">
      <c r="A2545" s="1" t="s">
        <v>303</v>
      </c>
      <c r="B2545" s="1" t="s">
        <v>14</v>
      </c>
      <c r="C2545" s="1"/>
      <c r="D2545" s="1" t="s">
        <v>15</v>
      </c>
      <c r="E2545" s="1"/>
      <c r="F2545" s="1"/>
      <c r="G2545" s="1"/>
      <c r="H2545" s="1"/>
      <c r="I2545" s="1"/>
      <c r="J2545" s="1"/>
      <c r="K2545" s="1"/>
      <c r="L2545" s="1"/>
      <c r="M2545" s="1"/>
      <c r="N2545" s="1">
        <v>115.74902824172489</v>
      </c>
      <c r="O2545" s="1">
        <v>115.11495707184818</v>
      </c>
      <c r="P2545" s="1">
        <v>106.99153869316471</v>
      </c>
      <c r="Q2545" s="1">
        <v>113.80255885363356</v>
      </c>
      <c r="R2545" s="1">
        <v>117.26545454545456</v>
      </c>
      <c r="S2545" s="1">
        <v>113.04140532544379</v>
      </c>
      <c r="T2545" s="1">
        <v>115.57083764219236</v>
      </c>
      <c r="U2545" s="1">
        <v>116.71345271570222</v>
      </c>
      <c r="V2545" s="1">
        <v>118.42260153031194</v>
      </c>
      <c r="W2545" s="1">
        <v>116.23122000872472</v>
      </c>
      <c r="X2545" s="1">
        <v>121.52103247766273</v>
      </c>
      <c r="Y2545" s="1">
        <v>122.49967591940255</v>
      </c>
    </row>
    <row r="2546" spans="1:25" x14ac:dyDescent="0.25">
      <c r="A2546" s="1" t="s">
        <v>303</v>
      </c>
      <c r="B2546" s="1" t="s">
        <v>16</v>
      </c>
      <c r="C2546" s="1"/>
      <c r="D2546" s="1" t="s">
        <v>17</v>
      </c>
      <c r="E2546" s="1"/>
      <c r="F2546" s="1"/>
      <c r="G2546" s="1"/>
      <c r="H2546" s="1"/>
      <c r="I2546" s="1"/>
      <c r="J2546" s="1"/>
      <c r="K2546" s="1"/>
      <c r="L2546" s="1"/>
      <c r="M2546" s="1"/>
      <c r="N2546" s="1">
        <v>49.91237473428486</v>
      </c>
      <c r="O2546" s="1">
        <v>48.626660641662909</v>
      </c>
      <c r="P2546" s="1">
        <v>49.082866606443844</v>
      </c>
      <c r="Q2546" s="1">
        <v>51.448179558414964</v>
      </c>
      <c r="R2546" s="1">
        <v>50.239999999999995</v>
      </c>
      <c r="S2546" s="1">
        <v>49.335502958579887</v>
      </c>
      <c r="T2546" s="1">
        <v>51.809632146550456</v>
      </c>
      <c r="U2546" s="1">
        <v>51.561462187361244</v>
      </c>
      <c r="V2546" s="1">
        <v>50.3</v>
      </c>
      <c r="W2546" s="1">
        <v>52.199825505307544</v>
      </c>
      <c r="X2546" s="1">
        <v>53.893745568004533</v>
      </c>
      <c r="Y2546" s="1">
        <v>54.464055234606178</v>
      </c>
    </row>
    <row r="2547" spans="1:25" x14ac:dyDescent="0.25">
      <c r="A2547" s="1" t="s">
        <v>303</v>
      </c>
      <c r="B2547" s="1" t="s">
        <v>18</v>
      </c>
      <c r="C2547" s="1"/>
      <c r="D2547" s="1" t="s">
        <v>19</v>
      </c>
      <c r="E2547" s="1"/>
      <c r="F2547" s="1"/>
      <c r="G2547" s="1"/>
      <c r="H2547" s="1"/>
      <c r="I2547" s="1"/>
      <c r="J2547" s="1"/>
      <c r="K2547" s="1"/>
      <c r="L2547" s="1"/>
      <c r="M2547" s="1"/>
      <c r="N2547" s="1">
        <v>54.633310856372219</v>
      </c>
      <c r="O2547" s="1">
        <v>56.488246816846228</v>
      </c>
      <c r="P2547" s="1">
        <v>59.038308711156397</v>
      </c>
      <c r="Q2547" s="1">
        <v>59.370781573498959</v>
      </c>
      <c r="R2547" s="1">
        <v>56.988975762314311</v>
      </c>
      <c r="S2547" s="1">
        <v>61.781088219757002</v>
      </c>
      <c r="T2547" s="1">
        <v>61.653303596320043</v>
      </c>
      <c r="U2547" s="1">
        <v>60.057903682719548</v>
      </c>
      <c r="V2547" s="1">
        <v>62.66147816349384</v>
      </c>
      <c r="W2547" s="1">
        <v>61.702939513849628</v>
      </c>
      <c r="X2547" s="1">
        <v>63.329791955617196</v>
      </c>
      <c r="Y2547" s="1">
        <v>62.680174844895653</v>
      </c>
    </row>
    <row r="2548" spans="1:25" x14ac:dyDescent="0.25">
      <c r="A2548" s="1" t="s">
        <v>303</v>
      </c>
      <c r="B2548" s="1" t="s">
        <v>20</v>
      </c>
      <c r="C2548" s="1"/>
      <c r="D2548" s="1" t="s">
        <v>21</v>
      </c>
      <c r="E2548" s="1"/>
      <c r="F2548" s="1"/>
      <c r="G2548" s="1"/>
      <c r="H2548" s="1"/>
      <c r="I2548" s="1"/>
      <c r="J2548" s="1"/>
      <c r="K2548" s="1">
        <v>591.6</v>
      </c>
      <c r="L2548" s="1">
        <v>605.30000000000007</v>
      </c>
      <c r="M2548" s="1">
        <v>619.70000000000005</v>
      </c>
      <c r="N2548" s="1">
        <v>650.93331085637226</v>
      </c>
      <c r="O2548" s="1">
        <v>640.48824681684619</v>
      </c>
      <c r="P2548" s="1">
        <v>638.33830871115651</v>
      </c>
      <c r="Q2548" s="1">
        <v>650.97078157349893</v>
      </c>
      <c r="R2548" s="1">
        <v>653.48897576231434</v>
      </c>
      <c r="S2548" s="1">
        <v>649.88108821975698</v>
      </c>
      <c r="T2548" s="1">
        <v>650.55330359632012</v>
      </c>
      <c r="U2548" s="1">
        <v>654.75790368271964</v>
      </c>
      <c r="V2548" s="1">
        <v>662.26147816349373</v>
      </c>
      <c r="W2548" s="1">
        <v>667.40293951384967</v>
      </c>
      <c r="X2548" s="1">
        <v>684.12979195561729</v>
      </c>
      <c r="Y2548" s="1">
        <v>696.9801748448956</v>
      </c>
    </row>
    <row r="2549" spans="1:25" x14ac:dyDescent="0.25">
      <c r="A2549" s="1" t="s">
        <v>304</v>
      </c>
      <c r="B2549" s="1" t="s">
        <v>4</v>
      </c>
      <c r="C2549" s="1"/>
      <c r="D2549" s="1" t="s">
        <v>5</v>
      </c>
      <c r="E2549" s="1"/>
      <c r="F2549" s="1"/>
      <c r="G2549" s="1"/>
      <c r="H2549" s="1"/>
      <c r="I2549" s="1"/>
      <c r="J2549" s="1"/>
      <c r="K2549" s="1"/>
      <c r="L2549" s="1"/>
      <c r="M2549" s="1"/>
      <c r="N2549" s="1">
        <v>21.1</v>
      </c>
      <c r="O2549" s="1">
        <v>20.5</v>
      </c>
      <c r="P2549" s="1">
        <v>22.1</v>
      </c>
      <c r="Q2549" s="1">
        <v>21.1</v>
      </c>
      <c r="R2549" s="1">
        <v>19.100000000000001</v>
      </c>
      <c r="S2549" s="1">
        <v>20.2</v>
      </c>
      <c r="T2549" s="1">
        <v>21.4</v>
      </c>
      <c r="U2549" s="1">
        <v>21.2</v>
      </c>
      <c r="V2549" s="1">
        <v>17.8</v>
      </c>
      <c r="W2549" s="1">
        <v>17.100000000000001</v>
      </c>
      <c r="X2549" s="1">
        <v>17.2</v>
      </c>
      <c r="Y2549" s="1">
        <v>17.8</v>
      </c>
    </row>
    <row r="2550" spans="1:25" x14ac:dyDescent="0.25">
      <c r="A2550" s="1" t="s">
        <v>304</v>
      </c>
      <c r="B2550" s="1" t="s">
        <v>6</v>
      </c>
      <c r="C2550" s="1"/>
      <c r="D2550" s="1" t="s">
        <v>7</v>
      </c>
      <c r="E2550" s="1"/>
      <c r="F2550" s="1"/>
      <c r="G2550" s="1"/>
      <c r="H2550" s="1"/>
      <c r="I2550" s="1"/>
      <c r="J2550" s="1"/>
      <c r="K2550" s="1"/>
      <c r="L2550" s="1"/>
      <c r="M2550" s="1"/>
      <c r="N2550" s="1">
        <v>68.517206070579633</v>
      </c>
      <c r="O2550" s="1">
        <v>63.910158610271907</v>
      </c>
      <c r="P2550" s="1">
        <v>61.724990569596379</v>
      </c>
      <c r="Q2550" s="1">
        <v>61.898434516991216</v>
      </c>
      <c r="R2550" s="1">
        <v>60.260493827160495</v>
      </c>
      <c r="S2550" s="1">
        <v>60.134630350194556</v>
      </c>
      <c r="T2550" s="1">
        <v>59.510429447852765</v>
      </c>
      <c r="U2550" s="1">
        <v>55.561431170406308</v>
      </c>
      <c r="V2550" s="1">
        <v>56.997932405566601</v>
      </c>
      <c r="W2550" s="1">
        <v>56.019452332657188</v>
      </c>
      <c r="X2550" s="1">
        <v>59.679944892737645</v>
      </c>
      <c r="Y2550" s="1">
        <v>57.222708618331055</v>
      </c>
    </row>
    <row r="2551" spans="1:25" x14ac:dyDescent="0.25">
      <c r="A2551" s="1" t="s">
        <v>304</v>
      </c>
      <c r="B2551" s="1" t="s">
        <v>8</v>
      </c>
      <c r="C2551" s="1"/>
      <c r="D2551" s="1" t="s">
        <v>9</v>
      </c>
      <c r="E2551" s="1"/>
      <c r="F2551" s="1"/>
      <c r="G2551" s="1"/>
      <c r="H2551" s="1"/>
      <c r="I2551" s="1"/>
      <c r="J2551" s="1"/>
      <c r="K2551" s="1"/>
      <c r="L2551" s="1"/>
      <c r="M2551" s="1"/>
      <c r="N2551" s="1">
        <v>102.31281769976229</v>
      </c>
      <c r="O2551" s="1">
        <v>98.442635951661629</v>
      </c>
      <c r="P2551" s="1">
        <v>98.007035081101478</v>
      </c>
      <c r="Q2551" s="1">
        <v>98.572966781214191</v>
      </c>
      <c r="R2551" s="1">
        <v>102.19351851851852</v>
      </c>
      <c r="S2551" s="1">
        <v>99.828638132295708</v>
      </c>
      <c r="T2551" s="1">
        <v>100.58466257668711</v>
      </c>
      <c r="U2551" s="1">
        <v>100.59642207398423</v>
      </c>
      <c r="V2551" s="1">
        <v>96.16282306163022</v>
      </c>
      <c r="W2551" s="1">
        <v>98.807707910750509</v>
      </c>
      <c r="X2551" s="1">
        <v>105.55412320409368</v>
      </c>
      <c r="Y2551" s="1">
        <v>106.82380300957593</v>
      </c>
    </row>
    <row r="2552" spans="1:25" x14ac:dyDescent="0.25">
      <c r="A2552" s="1" t="s">
        <v>304</v>
      </c>
      <c r="B2552" s="1" t="s">
        <v>10</v>
      </c>
      <c r="C2552" s="1"/>
      <c r="D2552" s="1" t="s">
        <v>11</v>
      </c>
      <c r="E2552" s="1"/>
      <c r="F2552" s="1"/>
      <c r="G2552" s="1"/>
      <c r="H2552" s="1"/>
      <c r="I2552" s="1"/>
      <c r="J2552" s="1"/>
      <c r="K2552" s="1"/>
      <c r="L2552" s="1"/>
      <c r="M2552" s="1"/>
      <c r="N2552" s="1">
        <v>19.569976229658074</v>
      </c>
      <c r="O2552" s="1">
        <v>18.347205438066464</v>
      </c>
      <c r="P2552" s="1">
        <v>17.067974349302151</v>
      </c>
      <c r="Q2552" s="1">
        <v>16.928598701794581</v>
      </c>
      <c r="R2552" s="1">
        <v>17.445987654320987</v>
      </c>
      <c r="S2552" s="1">
        <v>17.636731517509727</v>
      </c>
      <c r="T2552" s="1">
        <v>17.604907975460126</v>
      </c>
      <c r="U2552" s="1">
        <v>17.14214675560946</v>
      </c>
      <c r="V2552" s="1">
        <v>16.73924453280318</v>
      </c>
      <c r="W2552" s="1">
        <v>16.872839756592292</v>
      </c>
      <c r="X2552" s="1">
        <v>17.665931903168666</v>
      </c>
      <c r="Y2552" s="1">
        <v>19.553488372093021</v>
      </c>
    </row>
    <row r="2553" spans="1:25" x14ac:dyDescent="0.25">
      <c r="A2553" s="1" t="s">
        <v>304</v>
      </c>
      <c r="B2553" s="1" t="s">
        <v>12</v>
      </c>
      <c r="C2553" s="1"/>
      <c r="D2553" s="1" t="s">
        <v>13</v>
      </c>
      <c r="E2553" s="1"/>
      <c r="F2553" s="1"/>
      <c r="G2553" s="1"/>
      <c r="H2553" s="1"/>
      <c r="I2553" s="1"/>
      <c r="J2553" s="1"/>
      <c r="K2553" s="1"/>
      <c r="L2553" s="1"/>
      <c r="M2553" s="1"/>
      <c r="N2553" s="1">
        <v>24.113149104160339</v>
      </c>
      <c r="O2553" s="1">
        <v>24.101988251242659</v>
      </c>
      <c r="P2553" s="1">
        <v>24.345679012345677</v>
      </c>
      <c r="Q2553" s="1">
        <v>24.141526538967682</v>
      </c>
      <c r="R2553" s="1">
        <v>24.078458181818178</v>
      </c>
      <c r="S2553" s="1">
        <v>23.345621301775147</v>
      </c>
      <c r="T2553" s="1">
        <v>21.484369921701873</v>
      </c>
      <c r="U2553" s="1">
        <v>21.299807606926148</v>
      </c>
      <c r="V2553" s="1">
        <v>22.711580341377278</v>
      </c>
      <c r="W2553" s="1">
        <v>23.506180020357714</v>
      </c>
      <c r="X2553" s="1">
        <v>23.06197702453553</v>
      </c>
      <c r="Y2553" s="1">
        <v>23.254544173594471</v>
      </c>
    </row>
    <row r="2554" spans="1:25" x14ac:dyDescent="0.25">
      <c r="A2554" s="1" t="s">
        <v>304</v>
      </c>
      <c r="B2554" s="1" t="s">
        <v>14</v>
      </c>
      <c r="C2554" s="1"/>
      <c r="D2554" s="1" t="s">
        <v>15</v>
      </c>
      <c r="E2554" s="1"/>
      <c r="F2554" s="1"/>
      <c r="G2554" s="1"/>
      <c r="H2554" s="1"/>
      <c r="I2554" s="1"/>
      <c r="J2554" s="1"/>
      <c r="K2554" s="1"/>
      <c r="L2554" s="1"/>
      <c r="M2554" s="1"/>
      <c r="N2554" s="1">
        <v>78.316034011539628</v>
      </c>
      <c r="O2554" s="1">
        <v>80.284410302756442</v>
      </c>
      <c r="P2554" s="1">
        <v>78.871604938271616</v>
      </c>
      <c r="Q2554" s="1">
        <v>81.64718526100306</v>
      </c>
      <c r="R2554" s="1">
        <v>86.893701818181825</v>
      </c>
      <c r="S2554" s="1">
        <v>83.717100591715976</v>
      </c>
      <c r="T2554" s="1">
        <v>81.624095139607022</v>
      </c>
      <c r="U2554" s="1">
        <v>80.386976468847109</v>
      </c>
      <c r="V2554" s="1">
        <v>82.813419658622706</v>
      </c>
      <c r="W2554" s="1">
        <v>81.632426930347521</v>
      </c>
      <c r="X2554" s="1">
        <v>81.98031484895759</v>
      </c>
      <c r="Y2554" s="1">
        <v>85.452698323235154</v>
      </c>
    </row>
    <row r="2555" spans="1:25" x14ac:dyDescent="0.25">
      <c r="A2555" s="1" t="s">
        <v>304</v>
      </c>
      <c r="B2555" s="1" t="s">
        <v>16</v>
      </c>
      <c r="C2555" s="1"/>
      <c r="D2555" s="1" t="s">
        <v>17</v>
      </c>
      <c r="E2555" s="1"/>
      <c r="F2555" s="1"/>
      <c r="G2555" s="1"/>
      <c r="H2555" s="1"/>
      <c r="I2555" s="1"/>
      <c r="J2555" s="1"/>
      <c r="K2555" s="1"/>
      <c r="L2555" s="1"/>
      <c r="M2555" s="1"/>
      <c r="N2555" s="1">
        <v>33.770816884300032</v>
      </c>
      <c r="O2555" s="1">
        <v>33.913601446000911</v>
      </c>
      <c r="P2555" s="1">
        <v>36.182716049382719</v>
      </c>
      <c r="Q2555" s="1">
        <v>36.911288200029233</v>
      </c>
      <c r="R2555" s="1">
        <v>37.227839999999993</v>
      </c>
      <c r="S2555" s="1">
        <v>36.537278106508879</v>
      </c>
      <c r="T2555" s="1">
        <v>36.59153493869109</v>
      </c>
      <c r="U2555" s="1">
        <v>35.513215924226721</v>
      </c>
      <c r="V2555" s="1">
        <v>35.174999999999997</v>
      </c>
      <c r="W2555" s="1">
        <v>36.661393049294752</v>
      </c>
      <c r="X2555" s="1">
        <v>36.357708126506878</v>
      </c>
      <c r="Y2555" s="1">
        <v>37.992757503170353</v>
      </c>
    </row>
    <row r="2556" spans="1:25" x14ac:dyDescent="0.25">
      <c r="A2556" s="1" t="s">
        <v>304</v>
      </c>
      <c r="B2556" s="1" t="s">
        <v>18</v>
      </c>
      <c r="C2556" s="1"/>
      <c r="D2556" s="1" t="s">
        <v>19</v>
      </c>
      <c r="E2556" s="1"/>
      <c r="F2556" s="1"/>
      <c r="G2556" s="1"/>
      <c r="H2556" s="1"/>
      <c r="I2556" s="1"/>
      <c r="J2556" s="1"/>
      <c r="K2556" s="1"/>
      <c r="L2556" s="1"/>
      <c r="M2556" s="1"/>
      <c r="N2556" s="1">
        <v>31.526770060687795</v>
      </c>
      <c r="O2556" s="1">
        <v>32.186973555337907</v>
      </c>
      <c r="P2556" s="1">
        <v>29.870045848191545</v>
      </c>
      <c r="Q2556" s="1">
        <v>30.219151138716356</v>
      </c>
      <c r="R2556" s="1">
        <v>33.619468334636437</v>
      </c>
      <c r="S2556" s="1">
        <v>32.416323296354989</v>
      </c>
      <c r="T2556" s="1">
        <v>34.357067187064395</v>
      </c>
      <c r="U2556" s="1">
        <v>34.208215297450423</v>
      </c>
      <c r="V2556" s="1">
        <v>31.446808510638299</v>
      </c>
      <c r="W2556" s="1">
        <v>32.083889202939517</v>
      </c>
      <c r="X2556" s="1">
        <v>32.52590846047157</v>
      </c>
      <c r="Y2556" s="1">
        <v>35.05454032712916</v>
      </c>
    </row>
    <row r="2557" spans="1:25" x14ac:dyDescent="0.25">
      <c r="A2557" s="1" t="s">
        <v>304</v>
      </c>
      <c r="B2557" s="1" t="s">
        <v>20</v>
      </c>
      <c r="C2557" s="1"/>
      <c r="D2557" s="1" t="s">
        <v>21</v>
      </c>
      <c r="E2557" s="1"/>
      <c r="F2557" s="1"/>
      <c r="G2557" s="1"/>
      <c r="H2557" s="1"/>
      <c r="I2557" s="1"/>
      <c r="J2557" s="1"/>
      <c r="K2557" s="1">
        <v>355.1</v>
      </c>
      <c r="L2557" s="1">
        <v>365.5</v>
      </c>
      <c r="M2557" s="1">
        <v>371.79999999999995</v>
      </c>
      <c r="N2557" s="1">
        <v>379.22677006068778</v>
      </c>
      <c r="O2557" s="1">
        <v>371.68697355533789</v>
      </c>
      <c r="P2557" s="1">
        <v>368.17004584819159</v>
      </c>
      <c r="Q2557" s="1">
        <v>371.4191511387163</v>
      </c>
      <c r="R2557" s="1">
        <v>380.8194683346365</v>
      </c>
      <c r="S2557" s="1">
        <v>373.81632329635499</v>
      </c>
      <c r="T2557" s="1">
        <v>373.15706718706434</v>
      </c>
      <c r="U2557" s="1">
        <v>365.9082152974504</v>
      </c>
      <c r="V2557" s="1">
        <v>359.84680851063825</v>
      </c>
      <c r="W2557" s="1">
        <v>362.6838892029395</v>
      </c>
      <c r="X2557" s="1">
        <v>374.02590846047156</v>
      </c>
      <c r="Y2557" s="1">
        <v>383.1545403271291</v>
      </c>
    </row>
    <row r="2558" spans="1:25" x14ac:dyDescent="0.25">
      <c r="A2558" s="1" t="s">
        <v>305</v>
      </c>
      <c r="B2558" s="1" t="s">
        <v>4</v>
      </c>
      <c r="C2558" s="1"/>
      <c r="D2558" s="1" t="s">
        <v>5</v>
      </c>
      <c r="E2558" s="1"/>
      <c r="F2558" s="1"/>
      <c r="G2558" s="1"/>
      <c r="H2558" s="1"/>
      <c r="I2558" s="1"/>
      <c r="J2558" s="1"/>
      <c r="K2558" s="1"/>
      <c r="L2558" s="1"/>
      <c r="M2558" s="1"/>
      <c r="N2558" s="1">
        <v>41.4</v>
      </c>
      <c r="O2558" s="1">
        <v>43.7</v>
      </c>
      <c r="P2558" s="1">
        <v>40.9</v>
      </c>
      <c r="Q2558" s="1">
        <v>37.5</v>
      </c>
      <c r="R2558" s="1">
        <v>38.4</v>
      </c>
      <c r="S2558" s="1">
        <v>38.1</v>
      </c>
      <c r="T2558" s="1">
        <v>37.200000000000003</v>
      </c>
      <c r="U2558" s="1">
        <v>35.6</v>
      </c>
      <c r="V2558" s="1">
        <v>32.9</v>
      </c>
      <c r="W2558" s="1">
        <v>32.700000000000003</v>
      </c>
      <c r="X2558" s="1">
        <v>32.6</v>
      </c>
      <c r="Y2558" s="1">
        <v>32.6</v>
      </c>
    </row>
    <row r="2559" spans="1:25" x14ac:dyDescent="0.25">
      <c r="A2559" s="1" t="s">
        <v>305</v>
      </c>
      <c r="B2559" s="1" t="s">
        <v>6</v>
      </c>
      <c r="C2559" s="1"/>
      <c r="D2559" s="1" t="s">
        <v>7</v>
      </c>
      <c r="E2559" s="1"/>
      <c r="F2559" s="1"/>
      <c r="G2559" s="1"/>
      <c r="H2559" s="1"/>
      <c r="I2559" s="1"/>
      <c r="J2559" s="1"/>
      <c r="K2559" s="1"/>
      <c r="L2559" s="1"/>
      <c r="M2559" s="1"/>
      <c r="N2559" s="1">
        <v>59.636386908027056</v>
      </c>
      <c r="O2559" s="1">
        <v>59.42426359516616</v>
      </c>
      <c r="P2559" s="1">
        <v>58.441154281403243</v>
      </c>
      <c r="Q2559" s="1">
        <v>58.655593738067964</v>
      </c>
      <c r="R2559" s="1">
        <v>56.522530864197527</v>
      </c>
      <c r="S2559" s="1">
        <v>56.460992217898834</v>
      </c>
      <c r="T2559" s="1">
        <v>54.880585790619442</v>
      </c>
      <c r="U2559" s="1">
        <v>55.225712553062465</v>
      </c>
      <c r="V2559" s="1">
        <v>55.871491053677936</v>
      </c>
      <c r="W2559" s="1">
        <v>56.131379310344819</v>
      </c>
      <c r="X2559" s="1">
        <v>57.542491635504817</v>
      </c>
      <c r="Y2559" s="1">
        <v>55.534883720930232</v>
      </c>
    </row>
    <row r="2560" spans="1:25" x14ac:dyDescent="0.25">
      <c r="A2560" s="1" t="s">
        <v>305</v>
      </c>
      <c r="B2560" s="1" t="s">
        <v>8</v>
      </c>
      <c r="C2560" s="1"/>
      <c r="D2560" s="1" t="s">
        <v>9</v>
      </c>
      <c r="E2560" s="1"/>
      <c r="F2560" s="1"/>
      <c r="G2560" s="1"/>
      <c r="H2560" s="1"/>
      <c r="I2560" s="1"/>
      <c r="J2560" s="1"/>
      <c r="K2560" s="1"/>
      <c r="L2560" s="1"/>
      <c r="M2560" s="1"/>
      <c r="N2560" s="1">
        <v>102.93018833424757</v>
      </c>
      <c r="O2560" s="1">
        <v>98.216333081570994</v>
      </c>
      <c r="P2560" s="1">
        <v>98.89890607317993</v>
      </c>
      <c r="Q2560" s="1">
        <v>99.702691867124855</v>
      </c>
      <c r="R2560" s="1">
        <v>96.913657407407413</v>
      </c>
      <c r="S2560" s="1">
        <v>95.379708171206232</v>
      </c>
      <c r="T2560" s="1">
        <v>97.58414803087274</v>
      </c>
      <c r="U2560" s="1">
        <v>98.835718617343844</v>
      </c>
      <c r="V2560" s="1">
        <v>95.720079522862832</v>
      </c>
      <c r="W2560" s="1">
        <v>102.36206896551724</v>
      </c>
      <c r="X2560" s="1">
        <v>105.42428655776422</v>
      </c>
      <c r="Y2560" s="1">
        <v>106.08837209302325</v>
      </c>
    </row>
    <row r="2561" spans="1:25" x14ac:dyDescent="0.25">
      <c r="A2561" s="1" t="s">
        <v>305</v>
      </c>
      <c r="B2561" s="1" t="s">
        <v>10</v>
      </c>
      <c r="C2561" s="1"/>
      <c r="D2561" s="1" t="s">
        <v>11</v>
      </c>
      <c r="E2561" s="1"/>
      <c r="F2561" s="1"/>
      <c r="G2561" s="1"/>
      <c r="H2561" s="1"/>
      <c r="I2561" s="1"/>
      <c r="J2561" s="1"/>
      <c r="K2561" s="1"/>
      <c r="L2561" s="1"/>
      <c r="M2561" s="1"/>
      <c r="N2561" s="1">
        <v>17.03342475772536</v>
      </c>
      <c r="O2561" s="1">
        <v>17.059403323262838</v>
      </c>
      <c r="P2561" s="1">
        <v>16.159939645416824</v>
      </c>
      <c r="Q2561" s="1">
        <v>16.04171439480718</v>
      </c>
      <c r="R2561" s="1">
        <v>16.36381172839506</v>
      </c>
      <c r="S2561" s="1">
        <v>16.559299610894943</v>
      </c>
      <c r="T2561" s="1">
        <v>16.235266178507821</v>
      </c>
      <c r="U2561" s="1">
        <v>17.038568829593693</v>
      </c>
      <c r="V2561" s="1">
        <v>16.408429423459246</v>
      </c>
      <c r="W2561" s="1">
        <v>16.90655172413793</v>
      </c>
      <c r="X2561" s="1">
        <v>17.033221806730957</v>
      </c>
      <c r="Y2561" s="1">
        <v>18.97674418604651</v>
      </c>
    </row>
    <row r="2562" spans="1:25" x14ac:dyDescent="0.25">
      <c r="A2562" s="1" t="s">
        <v>305</v>
      </c>
      <c r="B2562" s="1" t="s">
        <v>12</v>
      </c>
      <c r="C2562" s="1"/>
      <c r="D2562" s="1" t="s">
        <v>13</v>
      </c>
      <c r="E2562" s="1"/>
      <c r="F2562" s="1"/>
      <c r="G2562" s="1"/>
      <c r="H2562" s="1"/>
      <c r="I2562" s="1"/>
      <c r="J2562" s="1"/>
      <c r="K2562" s="1"/>
      <c r="L2562" s="1"/>
      <c r="M2562" s="1"/>
      <c r="N2562" s="1">
        <v>28.096598846037047</v>
      </c>
      <c r="O2562" s="1">
        <v>27.116915198072</v>
      </c>
      <c r="P2562" s="1">
        <v>28.449864498644985</v>
      </c>
      <c r="Q2562" s="1">
        <v>28.049510162304429</v>
      </c>
      <c r="R2562" s="1">
        <v>26.921730909090908</v>
      </c>
      <c r="S2562" s="1">
        <v>27.458742603550299</v>
      </c>
      <c r="T2562" s="1">
        <v>25.8519869995568</v>
      </c>
      <c r="U2562" s="1">
        <v>26.09692171081841</v>
      </c>
      <c r="V2562" s="1">
        <v>27.279723366686284</v>
      </c>
      <c r="W2562" s="1">
        <v>28.247200814308563</v>
      </c>
      <c r="X2562" s="1">
        <v>27.530846688412993</v>
      </c>
      <c r="Y2562" s="1">
        <v>27.344300408623358</v>
      </c>
    </row>
    <row r="2563" spans="1:25" x14ac:dyDescent="0.25">
      <c r="A2563" s="1" t="s">
        <v>305</v>
      </c>
      <c r="B2563" s="1" t="s">
        <v>14</v>
      </c>
      <c r="C2563" s="1"/>
      <c r="D2563" s="1" t="s">
        <v>15</v>
      </c>
      <c r="E2563" s="1"/>
      <c r="F2563" s="1"/>
      <c r="G2563" s="1"/>
      <c r="H2563" s="1"/>
      <c r="I2563" s="1"/>
      <c r="J2563" s="1"/>
      <c r="K2563" s="1"/>
      <c r="L2563" s="1"/>
      <c r="M2563" s="1"/>
      <c r="N2563" s="1">
        <v>91.253704828423935</v>
      </c>
      <c r="O2563" s="1">
        <v>90.327217954511212</v>
      </c>
      <c r="P2563" s="1">
        <v>92.167750677506788</v>
      </c>
      <c r="Q2563" s="1">
        <v>94.86407369498464</v>
      </c>
      <c r="R2563" s="1">
        <v>97.154429090909105</v>
      </c>
      <c r="S2563" s="1">
        <v>98.466701183431965</v>
      </c>
      <c r="T2563" s="1">
        <v>98.217683557393997</v>
      </c>
      <c r="U2563" s="1">
        <v>98.491623501553931</v>
      </c>
      <c r="V2563" s="1">
        <v>99.470276633313716</v>
      </c>
      <c r="W2563" s="1">
        <v>98.097077213901386</v>
      </c>
      <c r="X2563" s="1">
        <v>97.866175010636795</v>
      </c>
      <c r="Y2563" s="1">
        <v>100.48118923488796</v>
      </c>
    </row>
    <row r="2564" spans="1:25" x14ac:dyDescent="0.25">
      <c r="A2564" s="1" t="s">
        <v>305</v>
      </c>
      <c r="B2564" s="1" t="s">
        <v>16</v>
      </c>
      <c r="C2564" s="1"/>
      <c r="D2564" s="1" t="s">
        <v>17</v>
      </c>
      <c r="E2564" s="1"/>
      <c r="F2564" s="1"/>
      <c r="G2564" s="1"/>
      <c r="H2564" s="1"/>
      <c r="I2564" s="1"/>
      <c r="J2564" s="1"/>
      <c r="K2564" s="1"/>
      <c r="L2564" s="1"/>
      <c r="M2564" s="1"/>
      <c r="N2564" s="1">
        <v>39.349696325539028</v>
      </c>
      <c r="O2564" s="1">
        <v>38.155866847416782</v>
      </c>
      <c r="P2564" s="1">
        <v>42.28238482384824</v>
      </c>
      <c r="Q2564" s="1">
        <v>42.886416142710914</v>
      </c>
      <c r="R2564" s="1">
        <v>41.623839999999994</v>
      </c>
      <c r="S2564" s="1">
        <v>42.974556213017756</v>
      </c>
      <c r="T2564" s="1">
        <v>44.030329443049197</v>
      </c>
      <c r="U2564" s="1">
        <v>43.511454787627642</v>
      </c>
      <c r="V2564" s="1">
        <v>42.25</v>
      </c>
      <c r="W2564" s="1">
        <v>44.055721971790028</v>
      </c>
      <c r="X2564" s="1">
        <v>43.402978300950224</v>
      </c>
      <c r="Y2564" s="1">
        <v>44.674510356488661</v>
      </c>
    </row>
    <row r="2565" spans="1:25" x14ac:dyDescent="0.25">
      <c r="A2565" s="1" t="s">
        <v>305</v>
      </c>
      <c r="B2565" s="1" t="s">
        <v>18</v>
      </c>
      <c r="C2565" s="1"/>
      <c r="D2565" s="1" t="s">
        <v>19</v>
      </c>
      <c r="E2565" s="1"/>
      <c r="F2565" s="1"/>
      <c r="G2565" s="1"/>
      <c r="H2565" s="1"/>
      <c r="I2565" s="1"/>
      <c r="J2565" s="1"/>
      <c r="K2565" s="1"/>
      <c r="L2565" s="1"/>
      <c r="M2565" s="1"/>
      <c r="N2565" s="1">
        <v>34.93243425488874</v>
      </c>
      <c r="O2565" s="1">
        <v>35.357688540646421</v>
      </c>
      <c r="P2565" s="1">
        <v>35.974834437086095</v>
      </c>
      <c r="Q2565" s="1">
        <v>35.771143892339545</v>
      </c>
      <c r="R2565" s="1">
        <v>35.865754495699761</v>
      </c>
      <c r="S2565" s="1">
        <v>36.260433174854725</v>
      </c>
      <c r="T2565" s="1">
        <v>37.243072205185392</v>
      </c>
      <c r="U2565" s="1">
        <v>31.416600566572235</v>
      </c>
      <c r="V2565" s="1">
        <v>34.38891377379619</v>
      </c>
      <c r="W2565" s="1">
        <v>37.447173544375353</v>
      </c>
      <c r="X2565" s="1">
        <v>36.710568654646323</v>
      </c>
      <c r="Y2565" s="1">
        <v>35.18119007332205</v>
      </c>
    </row>
    <row r="2566" spans="1:25" x14ac:dyDescent="0.25">
      <c r="A2566" s="1" t="s">
        <v>305</v>
      </c>
      <c r="B2566" s="1" t="s">
        <v>20</v>
      </c>
      <c r="C2566" s="1"/>
      <c r="D2566" s="1" t="s">
        <v>21</v>
      </c>
      <c r="E2566" s="1"/>
      <c r="F2566" s="1"/>
      <c r="G2566" s="1"/>
      <c r="H2566" s="1"/>
      <c r="I2566" s="1"/>
      <c r="J2566" s="1"/>
      <c r="K2566" s="1">
        <v>397.59999999999997</v>
      </c>
      <c r="L2566" s="1">
        <v>400.1</v>
      </c>
      <c r="M2566" s="1">
        <v>400.8</v>
      </c>
      <c r="N2566" s="1">
        <v>414.63243425488872</v>
      </c>
      <c r="O2566" s="1">
        <v>409.35768854064645</v>
      </c>
      <c r="P2566" s="1">
        <v>413.2748344370861</v>
      </c>
      <c r="Q2566" s="1">
        <v>413.47114389233951</v>
      </c>
      <c r="R2566" s="1">
        <v>409.76575449569975</v>
      </c>
      <c r="S2566" s="1">
        <v>411.66043317485475</v>
      </c>
      <c r="T2566" s="1">
        <v>411.2430722051854</v>
      </c>
      <c r="U2566" s="1">
        <v>406.21660056657225</v>
      </c>
      <c r="V2566" s="1">
        <v>404.28891377379614</v>
      </c>
      <c r="W2566" s="1">
        <v>415.94717354437535</v>
      </c>
      <c r="X2566" s="1">
        <v>418.11056865464639</v>
      </c>
      <c r="Y2566" s="1">
        <v>420.88119007332205</v>
      </c>
    </row>
    <row r="2567" spans="1:25" x14ac:dyDescent="0.25">
      <c r="A2567" s="1" t="s">
        <v>306</v>
      </c>
      <c r="B2567" s="1" t="s">
        <v>4</v>
      </c>
      <c r="C2567" s="1"/>
      <c r="D2567" s="1" t="s">
        <v>5</v>
      </c>
      <c r="E2567" s="1"/>
      <c r="F2567" s="1"/>
      <c r="G2567" s="1"/>
      <c r="H2567" s="1"/>
      <c r="I2567" s="1"/>
      <c r="J2567" s="1"/>
      <c r="K2567" s="1"/>
      <c r="L2567" s="1"/>
      <c r="M2567" s="1"/>
      <c r="N2567" s="1">
        <v>0.01</v>
      </c>
      <c r="O2567" s="1">
        <v>0</v>
      </c>
      <c r="P2567" s="1">
        <v>0</v>
      </c>
      <c r="Q2567" s="1">
        <v>0</v>
      </c>
      <c r="R2567" s="1">
        <v>0</v>
      </c>
      <c r="S2567" s="1">
        <v>0</v>
      </c>
      <c r="T2567" s="1">
        <v>0</v>
      </c>
      <c r="U2567" s="1">
        <v>0</v>
      </c>
      <c r="V2567" s="1">
        <v>0</v>
      </c>
      <c r="W2567" s="1">
        <v>0</v>
      </c>
      <c r="X2567" s="1">
        <v>0</v>
      </c>
      <c r="Y2567" s="1">
        <v>0</v>
      </c>
    </row>
    <row r="2568" spans="1:25" x14ac:dyDescent="0.25">
      <c r="A2568" s="1" t="s">
        <v>306</v>
      </c>
      <c r="B2568" s="1" t="s">
        <v>6</v>
      </c>
      <c r="C2568" s="1"/>
      <c r="D2568" s="1" t="s">
        <v>7</v>
      </c>
      <c r="E2568" s="1"/>
      <c r="F2568" s="1"/>
      <c r="G2568" s="1"/>
      <c r="H2568" s="1"/>
      <c r="I2568" s="1"/>
      <c r="J2568" s="1"/>
      <c r="K2568" s="1"/>
      <c r="L2568" s="1"/>
      <c r="M2568" s="1"/>
      <c r="N2568" s="1">
        <v>2.5293472298409214</v>
      </c>
      <c r="O2568" s="1">
        <v>2.3260196374622355</v>
      </c>
      <c r="P2568" s="1">
        <v>2.2263296869105997</v>
      </c>
      <c r="Q2568" s="1">
        <v>2.1618938526155023</v>
      </c>
      <c r="R2568" s="1">
        <v>2.3220679012345675</v>
      </c>
      <c r="S2568" s="1">
        <v>2.2041828793774316</v>
      </c>
      <c r="T2568" s="1">
        <v>2.4843063526617852</v>
      </c>
      <c r="U2568" s="1">
        <v>2.6297958358601172</v>
      </c>
      <c r="V2568" s="1">
        <v>2.252882703777336</v>
      </c>
      <c r="W2568" s="1">
        <v>2.2945030425963484</v>
      </c>
      <c r="X2568" s="1">
        <v>2.1937020271600076</v>
      </c>
      <c r="Y2568" s="1">
        <v>2.1233926128590972</v>
      </c>
    </row>
    <row r="2569" spans="1:25" x14ac:dyDescent="0.25">
      <c r="A2569" s="1" t="s">
        <v>306</v>
      </c>
      <c r="B2569" s="1" t="s">
        <v>8</v>
      </c>
      <c r="C2569" s="1"/>
      <c r="D2569" s="1" t="s">
        <v>9</v>
      </c>
      <c r="E2569" s="1"/>
      <c r="F2569" s="1"/>
      <c r="G2569" s="1"/>
      <c r="H2569" s="1"/>
      <c r="I2569" s="1"/>
      <c r="J2569" s="1"/>
      <c r="K2569" s="1"/>
      <c r="L2569" s="1"/>
      <c r="M2569" s="1"/>
      <c r="N2569" s="1">
        <v>1.2482172243554581</v>
      </c>
      <c r="O2569" s="1">
        <v>1.2062311178247738</v>
      </c>
      <c r="P2569" s="1">
        <v>1.1580535646925689</v>
      </c>
      <c r="Q2569" s="1">
        <v>1.046849942726231</v>
      </c>
      <c r="R2569" s="1">
        <v>1.1056712962962965</v>
      </c>
      <c r="S2569" s="1">
        <v>1.0493579766536967</v>
      </c>
      <c r="T2569" s="1">
        <v>1.1807639026320997</v>
      </c>
      <c r="U2569" s="1">
        <v>1.2588437436830404</v>
      </c>
      <c r="V2569" s="1">
        <v>1.0854870775347911</v>
      </c>
      <c r="W2569" s="1">
        <v>1.1144016227180531</v>
      </c>
      <c r="X2569" s="1">
        <v>1.0569376107065542</v>
      </c>
      <c r="Y2569" s="1">
        <v>1.0510259917920655</v>
      </c>
    </row>
    <row r="2570" spans="1:25" x14ac:dyDescent="0.25">
      <c r="A2570" s="1" t="s">
        <v>306</v>
      </c>
      <c r="B2570" s="1" t="s">
        <v>10</v>
      </c>
      <c r="C2570" s="1"/>
      <c r="D2570" s="1" t="s">
        <v>11</v>
      </c>
      <c r="E2570" s="1"/>
      <c r="F2570" s="1"/>
      <c r="G2570" s="1"/>
      <c r="H2570" s="1"/>
      <c r="I2570" s="1"/>
      <c r="J2570" s="1"/>
      <c r="K2570" s="1"/>
      <c r="L2570" s="1"/>
      <c r="M2570" s="1"/>
      <c r="N2570" s="1">
        <v>0.72243554580362046</v>
      </c>
      <c r="O2570" s="1">
        <v>0.66774924471299091</v>
      </c>
      <c r="P2570" s="1">
        <v>0.61561674839683134</v>
      </c>
      <c r="Q2570" s="1">
        <v>0.59125620465826656</v>
      </c>
      <c r="R2570" s="1">
        <v>0.67226080246913567</v>
      </c>
      <c r="S2570" s="1">
        <v>0.64645914396887161</v>
      </c>
      <c r="T2570" s="1">
        <v>0.73492974470611538</v>
      </c>
      <c r="U2570" s="1">
        <v>0.81136042045684253</v>
      </c>
      <c r="V2570" s="1">
        <v>0.66163021868787275</v>
      </c>
      <c r="W2570" s="1">
        <v>0.69109533468559825</v>
      </c>
      <c r="X2570" s="1">
        <v>0.64936036213343817</v>
      </c>
      <c r="Y2570" s="1">
        <v>0.72558139534883714</v>
      </c>
    </row>
    <row r="2571" spans="1:25" x14ac:dyDescent="0.25">
      <c r="A2571" s="1" t="s">
        <v>306</v>
      </c>
      <c r="B2571" s="1" t="s">
        <v>12</v>
      </c>
      <c r="C2571" s="1"/>
      <c r="D2571" s="1" t="s">
        <v>13</v>
      </c>
      <c r="E2571" s="1"/>
      <c r="F2571" s="1"/>
      <c r="G2571" s="1"/>
      <c r="H2571" s="1"/>
      <c r="I2571" s="1"/>
      <c r="J2571" s="1"/>
      <c r="K2571" s="1"/>
      <c r="L2571" s="1"/>
      <c r="M2571" s="1"/>
      <c r="N2571" s="1">
        <v>0.79668994837534168</v>
      </c>
      <c r="O2571" s="1">
        <v>0.76680222925139341</v>
      </c>
      <c r="P2571" s="1">
        <v>0.85576633544113223</v>
      </c>
      <c r="Q2571" s="1">
        <v>0.84588390115513956</v>
      </c>
      <c r="R2571" s="1">
        <v>0.76362181818181818</v>
      </c>
      <c r="S2571" s="1">
        <v>0.7315828402366864</v>
      </c>
      <c r="T2571" s="1">
        <v>0.66129413502733037</v>
      </c>
      <c r="U2571" s="1">
        <v>0.66755956785555715</v>
      </c>
      <c r="V2571" s="1">
        <v>0.72638316656856972</v>
      </c>
      <c r="W2571" s="1">
        <v>0.76254180602006683</v>
      </c>
      <c r="X2571" s="1">
        <v>0.73393844844702882</v>
      </c>
      <c r="Y2571" s="1">
        <v>0.74503311258278138</v>
      </c>
    </row>
    <row r="2572" spans="1:25" x14ac:dyDescent="0.25">
      <c r="A2572" s="1" t="s">
        <v>306</v>
      </c>
      <c r="B2572" s="1" t="s">
        <v>14</v>
      </c>
      <c r="C2572" s="1"/>
      <c r="D2572" s="1" t="s">
        <v>15</v>
      </c>
      <c r="E2572" s="1"/>
      <c r="F2572" s="1"/>
      <c r="G2572" s="1"/>
      <c r="H2572" s="1"/>
      <c r="I2572" s="1"/>
      <c r="J2572" s="1"/>
      <c r="K2572" s="1"/>
      <c r="L2572" s="1"/>
      <c r="M2572" s="1"/>
      <c r="N2572" s="1">
        <v>2.5875341633768603</v>
      </c>
      <c r="O2572" s="1">
        <v>2.5542400964000604</v>
      </c>
      <c r="P2572" s="1">
        <v>2.7723878349894613</v>
      </c>
      <c r="Q2572" s="1">
        <v>2.8607983623336741</v>
      </c>
      <c r="R2572" s="1">
        <v>2.7557381818181823</v>
      </c>
      <c r="S2572" s="1">
        <v>2.6234467455621302</v>
      </c>
      <c r="T2572" s="1">
        <v>2.5124095139607032</v>
      </c>
      <c r="U2572" s="1">
        <v>2.5194169009915641</v>
      </c>
      <c r="V2572" s="1">
        <v>2.6486168334314302</v>
      </c>
      <c r="W2572" s="1">
        <v>2.6481605351170563</v>
      </c>
      <c r="X2572" s="1">
        <v>2.6089916323925681</v>
      </c>
      <c r="Y2572" s="1">
        <v>2.7377483443708606</v>
      </c>
    </row>
    <row r="2573" spans="1:25" x14ac:dyDescent="0.25">
      <c r="A2573" s="1" t="s">
        <v>306</v>
      </c>
      <c r="B2573" s="1" t="s">
        <v>16</v>
      </c>
      <c r="C2573" s="1"/>
      <c r="D2573" s="1" t="s">
        <v>17</v>
      </c>
      <c r="E2573" s="1"/>
      <c r="F2573" s="1"/>
      <c r="G2573" s="1"/>
      <c r="H2573" s="1"/>
      <c r="I2573" s="1"/>
      <c r="J2573" s="1"/>
      <c r="K2573" s="1"/>
      <c r="L2573" s="1"/>
      <c r="M2573" s="1"/>
      <c r="N2573" s="1">
        <v>1.1157758882477986</v>
      </c>
      <c r="O2573" s="1">
        <v>1.0789576743485467</v>
      </c>
      <c r="P2573" s="1">
        <v>1.2718458295694071</v>
      </c>
      <c r="Q2573" s="1">
        <v>1.2933177365111856</v>
      </c>
      <c r="R2573" s="1">
        <v>1.1806399999999999</v>
      </c>
      <c r="S2573" s="1">
        <v>1.1449704142011836</v>
      </c>
      <c r="T2573" s="1">
        <v>1.1262963510119663</v>
      </c>
      <c r="U2573" s="1">
        <v>1.1130235311528782</v>
      </c>
      <c r="V2573" s="1">
        <v>1.125</v>
      </c>
      <c r="W2573" s="1">
        <v>1.1892976588628761</v>
      </c>
      <c r="X2573" s="1">
        <v>1.1570699191604028</v>
      </c>
      <c r="Y2573" s="1">
        <v>1.2172185430463578</v>
      </c>
    </row>
    <row r="2574" spans="1:25" x14ac:dyDescent="0.25">
      <c r="A2574" s="1" t="s">
        <v>306</v>
      </c>
      <c r="B2574" s="1" t="s">
        <v>18</v>
      </c>
      <c r="C2574" s="1"/>
      <c r="D2574" s="1" t="s">
        <v>19</v>
      </c>
      <c r="E2574" s="1"/>
      <c r="F2574" s="1"/>
      <c r="G2574" s="1"/>
      <c r="H2574" s="1"/>
      <c r="I2574" s="1"/>
      <c r="J2574" s="1"/>
      <c r="K2574" s="1"/>
      <c r="L2574" s="1"/>
      <c r="M2574" s="1"/>
      <c r="N2574" s="1">
        <v>0.01</v>
      </c>
      <c r="O2574" s="1">
        <v>0</v>
      </c>
      <c r="P2574" s="1">
        <v>0</v>
      </c>
      <c r="Q2574" s="1">
        <v>0</v>
      </c>
      <c r="R2574" s="1">
        <v>0</v>
      </c>
      <c r="S2574" s="1">
        <v>0</v>
      </c>
      <c r="T2574" s="1">
        <v>0</v>
      </c>
      <c r="U2574" s="1">
        <v>0</v>
      </c>
      <c r="V2574" s="1">
        <v>0</v>
      </c>
      <c r="W2574" s="1">
        <v>0</v>
      </c>
      <c r="X2574" s="1">
        <v>0</v>
      </c>
      <c r="Y2574" s="1">
        <v>0</v>
      </c>
    </row>
    <row r="2575" spans="1:25" x14ac:dyDescent="0.25">
      <c r="A2575" s="1" t="s">
        <v>306</v>
      </c>
      <c r="B2575" s="1" t="s">
        <v>20</v>
      </c>
      <c r="C2575" s="1"/>
      <c r="D2575" s="1" t="s">
        <v>21</v>
      </c>
      <c r="E2575" s="1">
        <v>9.4</v>
      </c>
      <c r="F2575" s="1">
        <v>9.3000000000000007</v>
      </c>
      <c r="G2575" s="1">
        <v>9.9</v>
      </c>
      <c r="H2575" s="1">
        <v>10.3</v>
      </c>
      <c r="I2575" s="1">
        <v>11.4</v>
      </c>
      <c r="J2575" s="1">
        <v>10.7</v>
      </c>
      <c r="K2575" s="1">
        <v>10.8</v>
      </c>
      <c r="L2575" s="1">
        <v>10.8</v>
      </c>
      <c r="M2575" s="1">
        <v>11.3</v>
      </c>
      <c r="N2575" s="1">
        <v>9</v>
      </c>
      <c r="O2575" s="1">
        <v>8.6000000000000014</v>
      </c>
      <c r="P2575" s="1">
        <v>8.9</v>
      </c>
      <c r="Q2575" s="1">
        <v>8.7999999999999989</v>
      </c>
      <c r="R2575" s="1">
        <v>8.8000000000000007</v>
      </c>
      <c r="S2575" s="1">
        <v>8.4</v>
      </c>
      <c r="T2575" s="1">
        <v>8.7000000000000011</v>
      </c>
      <c r="U2575" s="1">
        <v>9</v>
      </c>
      <c r="V2575" s="1">
        <v>8.5</v>
      </c>
      <c r="W2575" s="1">
        <v>8.6999999999999993</v>
      </c>
      <c r="X2575" s="1">
        <v>8.3999999999999986</v>
      </c>
      <c r="Y2575" s="1">
        <v>8.6</v>
      </c>
    </row>
    <row r="2576" spans="1:25" x14ac:dyDescent="0.25">
      <c r="A2576" s="1" t="s">
        <v>307</v>
      </c>
      <c r="B2576" s="1" t="s">
        <v>4</v>
      </c>
      <c r="C2576" s="1"/>
      <c r="D2576" s="1" t="s">
        <v>5</v>
      </c>
      <c r="E2576" s="1">
        <v>12.5</v>
      </c>
      <c r="F2576" s="1">
        <v>12.8</v>
      </c>
      <c r="G2576" s="1">
        <v>11</v>
      </c>
      <c r="H2576" s="1">
        <v>10.8</v>
      </c>
      <c r="I2576" s="1">
        <v>10.1</v>
      </c>
      <c r="J2576" s="1">
        <v>9.1</v>
      </c>
      <c r="K2576" s="1">
        <v>9.6999999999999993</v>
      </c>
      <c r="L2576" s="1">
        <v>10.1</v>
      </c>
      <c r="M2576" s="1">
        <v>9.8000000000000007</v>
      </c>
      <c r="N2576" s="1">
        <v>7.4</v>
      </c>
      <c r="O2576" s="1">
        <v>7.5</v>
      </c>
      <c r="P2576" s="1">
        <v>8.6</v>
      </c>
      <c r="Q2576" s="1">
        <v>8.4</v>
      </c>
      <c r="R2576" s="1">
        <v>8.8000000000000007</v>
      </c>
      <c r="S2576" s="1">
        <v>7</v>
      </c>
      <c r="T2576" s="1">
        <v>7.4</v>
      </c>
      <c r="U2576" s="1">
        <v>7.2</v>
      </c>
      <c r="V2576" s="1">
        <v>6.8</v>
      </c>
      <c r="W2576" s="1">
        <v>6.7</v>
      </c>
      <c r="X2576" s="1">
        <v>7.4</v>
      </c>
      <c r="Y2576" s="1">
        <v>7.4</v>
      </c>
    </row>
    <row r="2577" spans="1:25" x14ac:dyDescent="0.25">
      <c r="A2577" s="1" t="s">
        <v>307</v>
      </c>
      <c r="B2577" s="1" t="s">
        <v>6</v>
      </c>
      <c r="C2577" s="1"/>
      <c r="D2577" s="1" t="s">
        <v>7</v>
      </c>
      <c r="E2577" s="1"/>
      <c r="F2577" s="1"/>
      <c r="G2577" s="1"/>
      <c r="H2577" s="1"/>
      <c r="I2577" s="1"/>
      <c r="J2577" s="1"/>
      <c r="K2577" s="1"/>
      <c r="L2577" s="1"/>
      <c r="M2577" s="1"/>
      <c r="N2577" s="1">
        <v>22.440318302387269</v>
      </c>
      <c r="O2577" s="1">
        <v>20.399999999999999</v>
      </c>
      <c r="P2577" s="1">
        <v>19.5</v>
      </c>
      <c r="Q2577" s="1">
        <v>20.900000000000006</v>
      </c>
      <c r="R2577" s="1">
        <v>21.75725593667546</v>
      </c>
      <c r="S2577" s="1">
        <v>22.800000000000004</v>
      </c>
      <c r="T2577" s="1">
        <v>22.5</v>
      </c>
      <c r="U2577" s="1">
        <v>22.951576576576574</v>
      </c>
      <c r="V2577" s="1">
        <v>24.1</v>
      </c>
      <c r="W2577" s="1">
        <v>24.150630252100839</v>
      </c>
      <c r="X2577" s="1">
        <v>23.3</v>
      </c>
      <c r="Y2577" s="1">
        <v>22.950663716814155</v>
      </c>
    </row>
    <row r="2578" spans="1:25" x14ac:dyDescent="0.25">
      <c r="A2578" s="1" t="s">
        <v>307</v>
      </c>
      <c r="B2578" s="1" t="s">
        <v>8</v>
      </c>
      <c r="C2578" s="1"/>
      <c r="D2578" s="1" t="s">
        <v>9</v>
      </c>
      <c r="E2578" s="1"/>
      <c r="F2578" s="1"/>
      <c r="G2578" s="1"/>
      <c r="H2578" s="1"/>
      <c r="I2578" s="1"/>
      <c r="J2578" s="1"/>
      <c r="K2578" s="1"/>
      <c r="L2578" s="1"/>
      <c r="M2578" s="1"/>
      <c r="N2578" s="1">
        <v>39.676392572944295</v>
      </c>
      <c r="O2578" s="1">
        <v>38.200000000000003</v>
      </c>
      <c r="P2578" s="1">
        <v>37.200000000000003</v>
      </c>
      <c r="Q2578" s="1">
        <v>37.599999999999994</v>
      </c>
      <c r="R2578" s="1">
        <v>37.021635883905013</v>
      </c>
      <c r="S2578" s="1">
        <v>37.699999999999989</v>
      </c>
      <c r="T2578" s="1">
        <v>40.700000000000003</v>
      </c>
      <c r="U2578" s="1">
        <v>42.923873873873873</v>
      </c>
      <c r="V2578" s="1">
        <v>46.699999999999996</v>
      </c>
      <c r="W2578" s="1">
        <v>48.1264705882353</v>
      </c>
      <c r="X2578" s="1">
        <v>49.699999999999996</v>
      </c>
      <c r="Y2578" s="1">
        <v>48.426548672566369</v>
      </c>
    </row>
    <row r="2579" spans="1:25" x14ac:dyDescent="0.25">
      <c r="A2579" s="1" t="s">
        <v>307</v>
      </c>
      <c r="B2579" s="1" t="s">
        <v>10</v>
      </c>
      <c r="C2579" s="1"/>
      <c r="D2579" s="1" t="s">
        <v>11</v>
      </c>
      <c r="E2579" s="1"/>
      <c r="F2579" s="1"/>
      <c r="G2579" s="1"/>
      <c r="H2579" s="1"/>
      <c r="I2579" s="1"/>
      <c r="J2579" s="1"/>
      <c r="K2579" s="1"/>
      <c r="L2579" s="1"/>
      <c r="M2579" s="1"/>
      <c r="N2579" s="1">
        <v>6.2832891246684364</v>
      </c>
      <c r="O2579" s="1">
        <v>7.4</v>
      </c>
      <c r="P2579" s="1">
        <v>7.7</v>
      </c>
      <c r="Q2579" s="1">
        <v>8.5000000000000018</v>
      </c>
      <c r="R2579" s="1">
        <v>8.0211081794195245</v>
      </c>
      <c r="S2579" s="1">
        <v>9.8000000000000007</v>
      </c>
      <c r="T2579" s="1">
        <v>10.5</v>
      </c>
      <c r="U2579" s="1">
        <v>10.92454954954955</v>
      </c>
      <c r="V2579" s="1">
        <v>11.5</v>
      </c>
      <c r="W2579" s="1">
        <v>10.922899159663865</v>
      </c>
      <c r="X2579" s="1">
        <v>10.9</v>
      </c>
      <c r="Y2579" s="1">
        <v>10.322787610619468</v>
      </c>
    </row>
    <row r="2580" spans="1:25" x14ac:dyDescent="0.25">
      <c r="A2580" s="1" t="s">
        <v>307</v>
      </c>
      <c r="B2580" s="1" t="s">
        <v>12</v>
      </c>
      <c r="C2580" s="1"/>
      <c r="D2580" s="1" t="s">
        <v>13</v>
      </c>
      <c r="E2580" s="1"/>
      <c r="F2580" s="1"/>
      <c r="G2580" s="1"/>
      <c r="H2580" s="1"/>
      <c r="I2580" s="1"/>
      <c r="J2580" s="1"/>
      <c r="K2580" s="1"/>
      <c r="L2580" s="1"/>
      <c r="M2580" s="1"/>
      <c r="N2580" s="1">
        <v>9.1</v>
      </c>
      <c r="O2580" s="1">
        <v>8.5811403508771917</v>
      </c>
      <c r="P2580" s="1">
        <v>8.1170886075949351</v>
      </c>
      <c r="Q2580" s="1">
        <v>6.7000000000000011</v>
      </c>
      <c r="R2580" s="1">
        <v>8.2183856502242154</v>
      </c>
      <c r="S2580" s="1">
        <v>8.1173447537473216</v>
      </c>
      <c r="T2580" s="1">
        <v>7.2</v>
      </c>
      <c r="U2580" s="1">
        <v>7.2</v>
      </c>
      <c r="V2580" s="1">
        <v>7.8</v>
      </c>
      <c r="W2580" s="1">
        <v>7.9</v>
      </c>
      <c r="X2580" s="1">
        <v>9.8000000000000007</v>
      </c>
      <c r="Y2580" s="1">
        <v>10.481643356643357</v>
      </c>
    </row>
    <row r="2581" spans="1:25" x14ac:dyDescent="0.25">
      <c r="A2581" s="1" t="s">
        <v>307</v>
      </c>
      <c r="B2581" s="1" t="s">
        <v>14</v>
      </c>
      <c r="C2581" s="1"/>
      <c r="D2581" s="1" t="s">
        <v>15</v>
      </c>
      <c r="E2581" s="1"/>
      <c r="F2581" s="1"/>
      <c r="G2581" s="1"/>
      <c r="H2581" s="1"/>
      <c r="I2581" s="1"/>
      <c r="J2581" s="1"/>
      <c r="K2581" s="1"/>
      <c r="L2581" s="1"/>
      <c r="M2581" s="1"/>
      <c r="N2581" s="1">
        <v>18.5</v>
      </c>
      <c r="O2581" s="1">
        <v>17.960526315789473</v>
      </c>
      <c r="P2581" s="1">
        <v>19.841772151898731</v>
      </c>
      <c r="Q2581" s="1">
        <v>19.2</v>
      </c>
      <c r="R2581" s="1">
        <v>17.940134529147983</v>
      </c>
      <c r="S2581" s="1">
        <v>19.341327623126336</v>
      </c>
      <c r="T2581" s="1">
        <v>19</v>
      </c>
      <c r="U2581" s="1">
        <v>19.3</v>
      </c>
      <c r="V2581" s="1">
        <v>19.600000000000001</v>
      </c>
      <c r="W2581" s="1">
        <v>20.7</v>
      </c>
      <c r="X2581" s="1">
        <v>21</v>
      </c>
      <c r="Y2581" s="1">
        <v>22.161188811188808</v>
      </c>
    </row>
    <row r="2582" spans="1:25" x14ac:dyDescent="0.25">
      <c r="A2582" s="1" t="s">
        <v>307</v>
      </c>
      <c r="B2582" s="1" t="s">
        <v>16</v>
      </c>
      <c r="C2582" s="1"/>
      <c r="D2582" s="1" t="s">
        <v>17</v>
      </c>
      <c r="E2582" s="1"/>
      <c r="F2582" s="1"/>
      <c r="G2582" s="1"/>
      <c r="H2582" s="1"/>
      <c r="I2582" s="1"/>
      <c r="J2582" s="1"/>
      <c r="K2582" s="1"/>
      <c r="L2582" s="1"/>
      <c r="M2582" s="1"/>
      <c r="N2582" s="1">
        <v>20</v>
      </c>
      <c r="O2582" s="1">
        <v>18.958333333333332</v>
      </c>
      <c r="P2582" s="1">
        <v>19.541139240506329</v>
      </c>
      <c r="Q2582" s="1">
        <v>17.8</v>
      </c>
      <c r="R2582" s="1">
        <v>18.541479820627806</v>
      </c>
      <c r="S2582" s="1">
        <v>19.341327623126336</v>
      </c>
      <c r="T2582" s="1">
        <v>20.8</v>
      </c>
      <c r="U2582" s="1">
        <v>22.4</v>
      </c>
      <c r="V2582" s="1">
        <v>21.7</v>
      </c>
      <c r="W2582" s="1">
        <v>22.7</v>
      </c>
      <c r="X2582" s="1">
        <v>23.2</v>
      </c>
      <c r="Y2582" s="1">
        <v>24.45716783216783</v>
      </c>
    </row>
    <row r="2583" spans="1:25" x14ac:dyDescent="0.25">
      <c r="A2583" s="1" t="s">
        <v>307</v>
      </c>
      <c r="B2583" s="1" t="s">
        <v>18</v>
      </c>
      <c r="C2583" s="1"/>
      <c r="D2583" s="1" t="s">
        <v>19</v>
      </c>
      <c r="E2583" s="1"/>
      <c r="F2583" s="1"/>
      <c r="G2583" s="1"/>
      <c r="H2583" s="1"/>
      <c r="I2583" s="1"/>
      <c r="J2583" s="1"/>
      <c r="K2583" s="1"/>
      <c r="L2583" s="1"/>
      <c r="M2583" s="1"/>
      <c r="N2583" s="1">
        <v>11.006930693069307</v>
      </c>
      <c r="O2583" s="1">
        <v>10.414213197969543</v>
      </c>
      <c r="P2583" s="1">
        <v>10.407894736842106</v>
      </c>
      <c r="Q2583" s="1">
        <v>11.708040201005025</v>
      </c>
      <c r="R2583" s="1">
        <v>12.391219512195121</v>
      </c>
      <c r="S2583" s="1">
        <v>11.408133971291866</v>
      </c>
      <c r="T2583" s="1">
        <v>11.417307692307691</v>
      </c>
      <c r="U2583" s="1">
        <v>11.908585858585859</v>
      </c>
      <c r="V2583" s="1">
        <v>11.6</v>
      </c>
      <c r="W2583" s="1">
        <v>12.310837438423645</v>
      </c>
      <c r="X2583" s="1">
        <v>12.810606060606059</v>
      </c>
      <c r="Y2583" s="1">
        <v>12.716585365853659</v>
      </c>
    </row>
    <row r="2584" spans="1:25" x14ac:dyDescent="0.25">
      <c r="A2584" s="1" t="s">
        <v>307</v>
      </c>
      <c r="B2584" s="1" t="s">
        <v>20</v>
      </c>
      <c r="C2584" s="1"/>
      <c r="D2584" s="1" t="s">
        <v>21</v>
      </c>
      <c r="E2584" s="1">
        <v>110.2</v>
      </c>
      <c r="F2584" s="1">
        <v>117.1</v>
      </c>
      <c r="G2584" s="1">
        <v>116.5</v>
      </c>
      <c r="H2584" s="1">
        <v>116.2</v>
      </c>
      <c r="I2584" s="1">
        <v>118.3</v>
      </c>
      <c r="J2584" s="1">
        <v>114.5</v>
      </c>
      <c r="K2584" s="1">
        <v>120</v>
      </c>
      <c r="L2584" s="1">
        <v>127</v>
      </c>
      <c r="M2584" s="1">
        <v>133.6</v>
      </c>
      <c r="N2584" s="1">
        <v>134.40693069306931</v>
      </c>
      <c r="O2584" s="1">
        <v>129.41421319796953</v>
      </c>
      <c r="P2584" s="1">
        <v>130.90789473684211</v>
      </c>
      <c r="Q2584" s="1">
        <v>130.80804020100504</v>
      </c>
      <c r="R2584" s="1">
        <v>132.69121951219512</v>
      </c>
      <c r="S2584" s="1">
        <v>135.50813397129184</v>
      </c>
      <c r="T2584" s="1">
        <v>139.5173076923077</v>
      </c>
      <c r="U2584" s="1">
        <v>144.80858585858587</v>
      </c>
      <c r="V2584" s="1">
        <v>149.79999999999998</v>
      </c>
      <c r="W2584" s="1">
        <v>153.51083743842366</v>
      </c>
      <c r="X2584" s="1">
        <v>158.11060606060607</v>
      </c>
      <c r="Y2584" s="1">
        <v>158.91658536585365</v>
      </c>
    </row>
    <row r="2585" spans="1:25" x14ac:dyDescent="0.25">
      <c r="A2585" s="1" t="s">
        <v>308</v>
      </c>
      <c r="B2585" s="1" t="s">
        <v>4</v>
      </c>
      <c r="C2585" s="1"/>
      <c r="D2585" s="1" t="s">
        <v>5</v>
      </c>
      <c r="E2585" s="1"/>
      <c r="F2585" s="1"/>
      <c r="G2585" s="1"/>
      <c r="H2585" s="1"/>
      <c r="I2585" s="1"/>
      <c r="J2585" s="1"/>
      <c r="K2585" s="1"/>
      <c r="L2585" s="1"/>
      <c r="M2585" s="1"/>
      <c r="N2585" s="1">
        <v>2.7</v>
      </c>
      <c r="O2585" s="1">
        <v>2</v>
      </c>
      <c r="P2585" s="1">
        <v>2.6</v>
      </c>
      <c r="Q2585" s="1">
        <v>2.2999999999999998</v>
      </c>
      <c r="R2585" s="1">
        <v>2.2000000000000002</v>
      </c>
      <c r="S2585" s="1">
        <v>2.4</v>
      </c>
      <c r="T2585" s="1">
        <v>3.3</v>
      </c>
      <c r="U2585" s="1">
        <v>3.3</v>
      </c>
      <c r="V2585" s="1">
        <v>3.6</v>
      </c>
      <c r="W2585" s="1"/>
      <c r="X2585" s="1"/>
      <c r="Y2585" s="1"/>
    </row>
    <row r="2586" spans="1:25" x14ac:dyDescent="0.25">
      <c r="A2586" s="1" t="s">
        <v>308</v>
      </c>
      <c r="B2586" s="1" t="s">
        <v>6</v>
      </c>
      <c r="C2586" s="1"/>
      <c r="D2586" s="1" t="s">
        <v>7</v>
      </c>
      <c r="E2586" s="1"/>
      <c r="F2586" s="1"/>
      <c r="G2586" s="1"/>
      <c r="H2586" s="1"/>
      <c r="I2586" s="1"/>
      <c r="J2586" s="1"/>
      <c r="K2586" s="1"/>
      <c r="L2586" s="1"/>
      <c r="M2586" s="1"/>
      <c r="N2586" s="1">
        <v>91.034658883619102</v>
      </c>
      <c r="O2586" s="1">
        <v>89.875079158130021</v>
      </c>
      <c r="P2586" s="1">
        <v>87.497155522718884</v>
      </c>
      <c r="Q2586" s="1">
        <v>89.860626029654043</v>
      </c>
      <c r="R2586" s="1">
        <v>94.047455493616269</v>
      </c>
      <c r="S2586" s="1">
        <v>91.463318777292571</v>
      </c>
      <c r="T2586" s="1">
        <v>93.821350164654234</v>
      </c>
      <c r="U2586" s="1">
        <v>95.606072512948742</v>
      </c>
      <c r="V2586" s="1">
        <v>95.787243243243253</v>
      </c>
      <c r="W2586" s="1">
        <v>95.510603588907017</v>
      </c>
      <c r="X2586" s="1">
        <v>94.467579250720462</v>
      </c>
      <c r="Y2586" s="1">
        <v>103.07299087166635</v>
      </c>
    </row>
    <row r="2587" spans="1:25" x14ac:dyDescent="0.25">
      <c r="A2587" s="1" t="s">
        <v>308</v>
      </c>
      <c r="B2587" s="1" t="s">
        <v>8</v>
      </c>
      <c r="C2587" s="1"/>
      <c r="D2587" s="1" t="s">
        <v>9</v>
      </c>
      <c r="E2587" s="1"/>
      <c r="F2587" s="1"/>
      <c r="G2587" s="1"/>
      <c r="H2587" s="1"/>
      <c r="I2587" s="1"/>
      <c r="J2587" s="1"/>
      <c r="K2587" s="1"/>
      <c r="L2587" s="1"/>
      <c r="M2587" s="1"/>
      <c r="N2587" s="1">
        <v>195.38982123312658</v>
      </c>
      <c r="O2587" s="1">
        <v>189.86122182901846</v>
      </c>
      <c r="P2587" s="1">
        <v>187.34636128555596</v>
      </c>
      <c r="Q2587" s="1">
        <v>187.20609555189455</v>
      </c>
      <c r="R2587" s="1">
        <v>196.44981118503867</v>
      </c>
      <c r="S2587" s="1">
        <v>200.77161572052401</v>
      </c>
      <c r="T2587" s="1">
        <v>208.00192096597146</v>
      </c>
      <c r="U2587" s="1">
        <v>208.32630826933382</v>
      </c>
      <c r="V2587" s="1">
        <v>207.31556756756754</v>
      </c>
      <c r="W2587" s="1">
        <v>209.34143556280583</v>
      </c>
      <c r="X2587" s="1">
        <v>215.81322046109511</v>
      </c>
      <c r="Y2587" s="1">
        <v>222.96538392697335</v>
      </c>
    </row>
    <row r="2588" spans="1:25" x14ac:dyDescent="0.25">
      <c r="A2588" s="1" t="s">
        <v>308</v>
      </c>
      <c r="B2588" s="1" t="s">
        <v>10</v>
      </c>
      <c r="C2588" s="1"/>
      <c r="D2588" s="1" t="s">
        <v>11</v>
      </c>
      <c r="E2588" s="1"/>
      <c r="F2588" s="1"/>
      <c r="G2588" s="1"/>
      <c r="H2588" s="1"/>
      <c r="I2588" s="1"/>
      <c r="J2588" s="1"/>
      <c r="K2588" s="1"/>
      <c r="L2588" s="1"/>
      <c r="M2588" s="1"/>
      <c r="N2588" s="1">
        <v>17.475519883254286</v>
      </c>
      <c r="O2588" s="1">
        <v>17.863699012851558</v>
      </c>
      <c r="P2588" s="1">
        <v>17.55648319172516</v>
      </c>
      <c r="Q2588" s="1">
        <v>17.433278418451401</v>
      </c>
      <c r="R2588" s="1">
        <v>18.202733321345082</v>
      </c>
      <c r="S2588" s="1">
        <v>17.965065502183403</v>
      </c>
      <c r="T2588" s="1">
        <v>20.676728869374312</v>
      </c>
      <c r="U2588" s="1">
        <v>21.067619217717446</v>
      </c>
      <c r="V2588" s="1">
        <v>19.397189189189188</v>
      </c>
      <c r="W2588" s="1">
        <v>21.047960848287115</v>
      </c>
      <c r="X2588" s="1">
        <v>24.719200288184435</v>
      </c>
      <c r="Y2588" s="1">
        <v>26.861625201360297</v>
      </c>
    </row>
    <row r="2589" spans="1:25" x14ac:dyDescent="0.25">
      <c r="A2589" s="1" t="s">
        <v>308</v>
      </c>
      <c r="B2589" s="1" t="s">
        <v>12</v>
      </c>
      <c r="C2589" s="1"/>
      <c r="D2589" s="1" t="s">
        <v>13</v>
      </c>
      <c r="E2589" s="1"/>
      <c r="F2589" s="1"/>
      <c r="G2589" s="1"/>
      <c r="H2589" s="1"/>
      <c r="I2589" s="1"/>
      <c r="J2589" s="1"/>
      <c r="K2589" s="1"/>
      <c r="L2589" s="1"/>
      <c r="M2589" s="1"/>
      <c r="N2589" s="1">
        <v>32.279471848530143</v>
      </c>
      <c r="O2589" s="1">
        <v>33.482248034729558</v>
      </c>
      <c r="P2589" s="1">
        <v>34.35220554272518</v>
      </c>
      <c r="Q2589" s="1">
        <v>34.421479033728346</v>
      </c>
      <c r="R2589" s="1">
        <v>36.408359657039718</v>
      </c>
      <c r="S2589" s="1">
        <v>35.695042541123087</v>
      </c>
      <c r="T2589" s="1">
        <v>36.030307517084282</v>
      </c>
      <c r="U2589" s="1">
        <v>37.291637353909003</v>
      </c>
      <c r="V2589" s="1">
        <v>39.127153268551233</v>
      </c>
      <c r="W2589" s="1">
        <v>40.849823904908646</v>
      </c>
      <c r="X2589" s="1">
        <v>39.354546454095662</v>
      </c>
      <c r="Y2589" s="1">
        <v>37.312920679580138</v>
      </c>
    </row>
    <row r="2590" spans="1:25" x14ac:dyDescent="0.25">
      <c r="A2590" s="1" t="s">
        <v>308</v>
      </c>
      <c r="B2590" s="1" t="s">
        <v>14</v>
      </c>
      <c r="C2590" s="1"/>
      <c r="D2590" s="1" t="s">
        <v>15</v>
      </c>
      <c r="E2590" s="1"/>
      <c r="F2590" s="1"/>
      <c r="G2590" s="1"/>
      <c r="H2590" s="1"/>
      <c r="I2590" s="1"/>
      <c r="J2590" s="1"/>
      <c r="K2590" s="1"/>
      <c r="L2590" s="1"/>
      <c r="M2590" s="1"/>
      <c r="N2590" s="1">
        <v>105.28038116591928</v>
      </c>
      <c r="O2590" s="1">
        <v>116.96895459345301</v>
      </c>
      <c r="P2590" s="1">
        <v>122.1045496535797</v>
      </c>
      <c r="Q2590" s="1">
        <v>130.51783272561531</v>
      </c>
      <c r="R2590" s="1">
        <v>126.31764440433214</v>
      </c>
      <c r="S2590" s="1">
        <v>121.31158252977879</v>
      </c>
      <c r="T2590" s="1">
        <v>116.69829157175398</v>
      </c>
      <c r="U2590" s="1">
        <v>119.62228526041078</v>
      </c>
      <c r="V2590" s="1">
        <v>123.3155477031802</v>
      </c>
      <c r="W2590" s="1">
        <v>122.71333920316972</v>
      </c>
      <c r="X2590" s="1">
        <v>123.46845519516218</v>
      </c>
      <c r="Y2590" s="1">
        <v>125.76008007791366</v>
      </c>
    </row>
    <row r="2591" spans="1:25" x14ac:dyDescent="0.25">
      <c r="A2591" s="1" t="s">
        <v>308</v>
      </c>
      <c r="B2591" s="1" t="s">
        <v>16</v>
      </c>
      <c r="C2591" s="1"/>
      <c r="D2591" s="1" t="s">
        <v>17</v>
      </c>
      <c r="E2591" s="1"/>
      <c r="F2591" s="1"/>
      <c r="G2591" s="1"/>
      <c r="H2591" s="1"/>
      <c r="I2591" s="1"/>
      <c r="J2591" s="1"/>
      <c r="K2591" s="1"/>
      <c r="L2591" s="1"/>
      <c r="M2591" s="1"/>
      <c r="N2591" s="1">
        <v>49.140146985550572</v>
      </c>
      <c r="O2591" s="1">
        <v>45.948797371817435</v>
      </c>
      <c r="P2591" s="1">
        <v>47.443244803695151</v>
      </c>
      <c r="Q2591" s="1">
        <v>49.760688240656336</v>
      </c>
      <c r="R2591" s="1">
        <v>49.17399593862816</v>
      </c>
      <c r="S2591" s="1">
        <v>49.593374929098125</v>
      </c>
      <c r="T2591" s="1">
        <v>50.971400911161723</v>
      </c>
      <c r="U2591" s="1">
        <v>51.886077385680252</v>
      </c>
      <c r="V2591" s="1">
        <v>51.657299028268547</v>
      </c>
      <c r="W2591" s="1">
        <v>49.136836891921632</v>
      </c>
      <c r="X2591" s="1">
        <v>49.976998350742171</v>
      </c>
      <c r="Y2591" s="1">
        <v>51.226999242506231</v>
      </c>
    </row>
    <row r="2592" spans="1:25" x14ac:dyDescent="0.25">
      <c r="A2592" s="1" t="s">
        <v>308</v>
      </c>
      <c r="B2592" s="1" t="s">
        <v>18</v>
      </c>
      <c r="C2592" s="1"/>
      <c r="D2592" s="1" t="s">
        <v>19</v>
      </c>
      <c r="E2592" s="1"/>
      <c r="F2592" s="1"/>
      <c r="G2592" s="1"/>
      <c r="H2592" s="1"/>
      <c r="I2592" s="1"/>
      <c r="J2592" s="1"/>
      <c r="K2592" s="1"/>
      <c r="L2592" s="1"/>
      <c r="M2592" s="1"/>
      <c r="N2592" s="1">
        <v>32.219877675840976</v>
      </c>
      <c r="O2592" s="1">
        <v>36.9245696400626</v>
      </c>
      <c r="P2592" s="1">
        <v>35.022088091353993</v>
      </c>
      <c r="Q2592" s="1">
        <v>35.759551626144614</v>
      </c>
      <c r="R2592" s="1">
        <v>34.794357855361596</v>
      </c>
      <c r="S2592" s="1">
        <v>35.509791082008114</v>
      </c>
      <c r="T2592" s="1">
        <v>39.656962803565939</v>
      </c>
      <c r="U2592" s="1">
        <v>42.335895003162555</v>
      </c>
      <c r="V2592" s="1">
        <v>41.335522788203754</v>
      </c>
      <c r="W2592" s="1">
        <v>43.396366129585189</v>
      </c>
      <c r="X2592" s="1">
        <v>44.817967950903515</v>
      </c>
      <c r="Y2592" s="1">
        <v>43.297793103448271</v>
      </c>
    </row>
    <row r="2593" spans="1:25" x14ac:dyDescent="0.25">
      <c r="A2593" s="1" t="s">
        <v>308</v>
      </c>
      <c r="B2593" s="1" t="s">
        <v>20</v>
      </c>
      <c r="C2593" s="1"/>
      <c r="D2593" s="1" t="s">
        <v>21</v>
      </c>
      <c r="E2593" s="1">
        <v>436.4</v>
      </c>
      <c r="F2593" s="1">
        <v>456.8</v>
      </c>
      <c r="G2593" s="1">
        <v>459.3</v>
      </c>
      <c r="H2593" s="1">
        <v>457</v>
      </c>
      <c r="I2593" s="1">
        <v>447.5</v>
      </c>
      <c r="J2593" s="1">
        <v>450.20000000000005</v>
      </c>
      <c r="K2593" s="1">
        <v>458.2</v>
      </c>
      <c r="L2593" s="1">
        <v>479.90000000000003</v>
      </c>
      <c r="M2593" s="1">
        <v>503.4</v>
      </c>
      <c r="N2593" s="1">
        <v>525.51987767584092</v>
      </c>
      <c r="O2593" s="1">
        <v>532.9245696400626</v>
      </c>
      <c r="P2593" s="1">
        <v>533.922088091354</v>
      </c>
      <c r="Q2593" s="1">
        <v>547.25955162614457</v>
      </c>
      <c r="R2593" s="1">
        <v>557.59435785536164</v>
      </c>
      <c r="S2593" s="1">
        <v>554.709791082008</v>
      </c>
      <c r="T2593" s="1">
        <v>569.15696280356599</v>
      </c>
      <c r="U2593" s="1">
        <v>579.43589500316261</v>
      </c>
      <c r="V2593" s="1">
        <v>581.53552278820371</v>
      </c>
      <c r="W2593" s="1">
        <v>581.99636612958511</v>
      </c>
      <c r="X2593" s="1">
        <v>592.61796795090345</v>
      </c>
      <c r="Y2593" s="1">
        <v>610.49779310344832</v>
      </c>
    </row>
    <row r="2594" spans="1:25" x14ac:dyDescent="0.25">
      <c r="A2594" s="1" t="s">
        <v>309</v>
      </c>
      <c r="B2594" s="1" t="s">
        <v>4</v>
      </c>
      <c r="C2594" s="1"/>
      <c r="D2594" s="1" t="s">
        <v>5</v>
      </c>
      <c r="E2594" s="1"/>
      <c r="F2594" s="1"/>
      <c r="G2594" s="1"/>
      <c r="H2594" s="1"/>
      <c r="I2594" s="1"/>
      <c r="J2594" s="1"/>
      <c r="K2594" s="1"/>
      <c r="L2594" s="1"/>
      <c r="M2594" s="1"/>
      <c r="N2594" s="1">
        <v>8</v>
      </c>
      <c r="O2594" s="1">
        <v>7.6</v>
      </c>
      <c r="P2594" s="1">
        <v>8.4</v>
      </c>
      <c r="Q2594" s="1">
        <v>7.6</v>
      </c>
      <c r="R2594" s="1">
        <v>7.1</v>
      </c>
      <c r="S2594" s="1">
        <v>6.2</v>
      </c>
      <c r="T2594" s="1">
        <v>6.2</v>
      </c>
      <c r="U2594" s="1">
        <v>6.9</v>
      </c>
      <c r="V2594" s="1">
        <v>7.5</v>
      </c>
      <c r="W2594" s="1">
        <v>7.7</v>
      </c>
      <c r="X2594" s="1">
        <v>7.9</v>
      </c>
      <c r="Y2594" s="1">
        <v>7.7</v>
      </c>
    </row>
    <row r="2595" spans="1:25" x14ac:dyDescent="0.25">
      <c r="A2595" s="1" t="s">
        <v>309</v>
      </c>
      <c r="B2595" s="1" t="s">
        <v>6</v>
      </c>
      <c r="C2595" s="1"/>
      <c r="D2595" s="1" t="s">
        <v>7</v>
      </c>
      <c r="E2595" s="1"/>
      <c r="F2595" s="1"/>
      <c r="G2595" s="1"/>
      <c r="H2595" s="1"/>
      <c r="I2595" s="1"/>
      <c r="J2595" s="1"/>
      <c r="K2595" s="1"/>
      <c r="L2595" s="1"/>
      <c r="M2595" s="1"/>
      <c r="N2595" s="1">
        <v>24.856530463334547</v>
      </c>
      <c r="O2595" s="1">
        <v>25.895138759545542</v>
      </c>
      <c r="P2595" s="1">
        <v>22.93372737347617</v>
      </c>
      <c r="Q2595" s="1">
        <v>20.737067545304775</v>
      </c>
      <c r="R2595" s="1">
        <v>23.3071390037763</v>
      </c>
      <c r="S2595" s="1">
        <v>21.794978165938865</v>
      </c>
      <c r="T2595" s="1">
        <v>20.002835711672155</v>
      </c>
      <c r="U2595" s="1">
        <v>22.233970351848541</v>
      </c>
      <c r="V2595" s="1">
        <v>21.919567567567572</v>
      </c>
      <c r="W2595" s="1">
        <v>21.856262461482693</v>
      </c>
      <c r="X2595" s="1">
        <v>21.671974063400576</v>
      </c>
      <c r="Y2595" s="1">
        <v>21.163987828888487</v>
      </c>
    </row>
    <row r="2596" spans="1:25" x14ac:dyDescent="0.25">
      <c r="A2596" s="1" t="s">
        <v>309</v>
      </c>
      <c r="B2596" s="1" t="s">
        <v>8</v>
      </c>
      <c r="C2596" s="1"/>
      <c r="D2596" s="1" t="s">
        <v>9</v>
      </c>
      <c r="E2596" s="1"/>
      <c r="F2596" s="1"/>
      <c r="G2596" s="1"/>
      <c r="H2596" s="1"/>
      <c r="I2596" s="1"/>
      <c r="J2596" s="1"/>
      <c r="K2596" s="1"/>
      <c r="L2596" s="1"/>
      <c r="M2596" s="1"/>
      <c r="N2596" s="1">
        <v>30.371871579715435</v>
      </c>
      <c r="O2596" s="1">
        <v>32.957906500279378</v>
      </c>
      <c r="P2596" s="1">
        <v>28.564573328407832</v>
      </c>
      <c r="Q2596" s="1">
        <v>30.239868204283361</v>
      </c>
      <c r="R2596" s="1">
        <v>30.181801834202481</v>
      </c>
      <c r="S2596" s="1">
        <v>29.624090247452695</v>
      </c>
      <c r="T2596" s="1">
        <v>29.488858397365533</v>
      </c>
      <c r="U2596" s="1">
        <v>31.766583318449726</v>
      </c>
      <c r="V2596" s="1">
        <v>31.441657657657654</v>
      </c>
      <c r="W2596" s="1">
        <v>22.627206815298166</v>
      </c>
      <c r="X2596" s="1">
        <v>20.457150576368878</v>
      </c>
      <c r="Y2596" s="1">
        <v>19.420511902631112</v>
      </c>
    </row>
    <row r="2597" spans="1:25" x14ac:dyDescent="0.25">
      <c r="A2597" s="1" t="s">
        <v>309</v>
      </c>
      <c r="B2597" s="1" t="s">
        <v>10</v>
      </c>
      <c r="C2597" s="1"/>
      <c r="D2597" s="1" t="s">
        <v>11</v>
      </c>
      <c r="E2597" s="1"/>
      <c r="F2597" s="1"/>
      <c r="G2597" s="1"/>
      <c r="H2597" s="1"/>
      <c r="I2597" s="1"/>
      <c r="J2597" s="1"/>
      <c r="K2597" s="1"/>
      <c r="L2597" s="1"/>
      <c r="M2597" s="1"/>
      <c r="N2597" s="1">
        <v>4.7715979569500186</v>
      </c>
      <c r="O2597" s="1">
        <v>5.1469547401750795</v>
      </c>
      <c r="P2597" s="1">
        <v>4.6016992981159959</v>
      </c>
      <c r="Q2597" s="1">
        <v>4.0230642504118617</v>
      </c>
      <c r="R2597" s="1">
        <v>4.511059162021219</v>
      </c>
      <c r="S2597" s="1">
        <v>4.2809315866084425</v>
      </c>
      <c r="T2597" s="1">
        <v>4.4083058909623114</v>
      </c>
      <c r="U2597" s="1">
        <v>4.8994463297017319</v>
      </c>
      <c r="V2597" s="1">
        <v>4.4387747747747746</v>
      </c>
      <c r="W2597" s="1">
        <v>4.8165307232191417</v>
      </c>
      <c r="X2597" s="1">
        <v>5.6708753602305473</v>
      </c>
      <c r="Y2597" s="1">
        <v>5.5155002684804</v>
      </c>
    </row>
    <row r="2598" spans="1:25" x14ac:dyDescent="0.25">
      <c r="A2598" s="1" t="s">
        <v>309</v>
      </c>
      <c r="B2598" s="1" t="s">
        <v>12</v>
      </c>
      <c r="C2598" s="1"/>
      <c r="D2598" s="1" t="s">
        <v>13</v>
      </c>
      <c r="E2598" s="1"/>
      <c r="F2598" s="1"/>
      <c r="G2598" s="1"/>
      <c r="H2598" s="1"/>
      <c r="I2598" s="1"/>
      <c r="J2598" s="1"/>
      <c r="K2598" s="1"/>
      <c r="L2598" s="1"/>
      <c r="M2598" s="1"/>
      <c r="N2598" s="1">
        <v>10.321823617339314</v>
      </c>
      <c r="O2598" s="1">
        <v>10.910712190543236</v>
      </c>
      <c r="P2598" s="1">
        <v>11.793302540415706</v>
      </c>
      <c r="Q2598" s="1">
        <v>10.934070191431175</v>
      </c>
      <c r="R2598" s="1">
        <v>11.992937725631771</v>
      </c>
      <c r="S2598" s="1">
        <v>12.370595575723199</v>
      </c>
      <c r="T2598" s="1">
        <v>12.576116173120729</v>
      </c>
      <c r="U2598" s="1">
        <v>11.859026438216274</v>
      </c>
      <c r="V2598" s="1">
        <v>12.390569787985864</v>
      </c>
      <c r="W2598" s="1">
        <v>13.578197226502311</v>
      </c>
      <c r="X2598" s="1">
        <v>13.222979659153381</v>
      </c>
      <c r="Y2598" s="1">
        <v>11.979136457093389</v>
      </c>
    </row>
    <row r="2599" spans="1:25" x14ac:dyDescent="0.25">
      <c r="A2599" s="1" t="s">
        <v>309</v>
      </c>
      <c r="B2599" s="1" t="s">
        <v>14</v>
      </c>
      <c r="C2599" s="1"/>
      <c r="D2599" s="1" t="s">
        <v>15</v>
      </c>
      <c r="E2599" s="1"/>
      <c r="F2599" s="1"/>
      <c r="G2599" s="1"/>
      <c r="H2599" s="1"/>
      <c r="I2599" s="1"/>
      <c r="J2599" s="1"/>
      <c r="K2599" s="1"/>
      <c r="L2599" s="1"/>
      <c r="M2599" s="1"/>
      <c r="N2599" s="1">
        <v>33.664910313901345</v>
      </c>
      <c r="O2599" s="1">
        <v>38.116156282998944</v>
      </c>
      <c r="P2599" s="1">
        <v>41.919168591224022</v>
      </c>
      <c r="Q2599" s="1">
        <v>41.459320875113946</v>
      </c>
      <c r="R2599" s="1">
        <v>41.609115523465704</v>
      </c>
      <c r="S2599" s="1">
        <v>42.042155416903</v>
      </c>
      <c r="T2599" s="1">
        <v>40.732687927107058</v>
      </c>
      <c r="U2599" s="1">
        <v>38.040803358674694</v>
      </c>
      <c r="V2599" s="1">
        <v>39.050883392226147</v>
      </c>
      <c r="W2599" s="1">
        <v>40.78906009244993</v>
      </c>
      <c r="X2599" s="1">
        <v>41.484936778449701</v>
      </c>
      <c r="Y2599" s="1">
        <v>40.374678065144465</v>
      </c>
    </row>
    <row r="2600" spans="1:25" x14ac:dyDescent="0.25">
      <c r="A2600" s="1" t="s">
        <v>309</v>
      </c>
      <c r="B2600" s="1" t="s">
        <v>16</v>
      </c>
      <c r="C2600" s="1"/>
      <c r="D2600" s="1" t="s">
        <v>17</v>
      </c>
      <c r="E2600" s="1"/>
      <c r="F2600" s="1"/>
      <c r="G2600" s="1"/>
      <c r="H2600" s="1"/>
      <c r="I2600" s="1"/>
      <c r="J2600" s="1"/>
      <c r="K2600" s="1"/>
      <c r="L2600" s="1"/>
      <c r="M2600" s="1"/>
      <c r="N2600" s="1">
        <v>15.713266068759344</v>
      </c>
      <c r="O2600" s="1">
        <v>14.97313152645782</v>
      </c>
      <c r="P2600" s="1">
        <v>16.287528868360276</v>
      </c>
      <c r="Q2600" s="1">
        <v>15.806608933454878</v>
      </c>
      <c r="R2600" s="1">
        <v>16.197946750902528</v>
      </c>
      <c r="S2600" s="1">
        <v>17.187249007373794</v>
      </c>
      <c r="T2600" s="1">
        <v>17.791195899772205</v>
      </c>
      <c r="U2600" s="1">
        <v>16.500170203109047</v>
      </c>
      <c r="V2600" s="1">
        <v>16.358546819787986</v>
      </c>
      <c r="W2600" s="1">
        <v>16.332742681047765</v>
      </c>
      <c r="X2600" s="1">
        <v>16.792083562396922</v>
      </c>
      <c r="Y2600" s="1">
        <v>16.44618547776215</v>
      </c>
    </row>
    <row r="2601" spans="1:25" x14ac:dyDescent="0.25">
      <c r="A2601" s="1" t="s">
        <v>309</v>
      </c>
      <c r="B2601" s="1" t="s">
        <v>18</v>
      </c>
      <c r="C2601" s="1"/>
      <c r="D2601" s="1" t="s">
        <v>19</v>
      </c>
      <c r="E2601" s="1"/>
      <c r="F2601" s="1"/>
      <c r="G2601" s="1"/>
      <c r="H2601" s="1"/>
      <c r="I2601" s="1"/>
      <c r="J2601" s="1"/>
      <c r="K2601" s="1"/>
      <c r="L2601" s="1"/>
      <c r="M2601" s="1"/>
      <c r="N2601" s="1">
        <v>8.5117737003058096</v>
      </c>
      <c r="O2601" s="1">
        <v>9.1964006259780913</v>
      </c>
      <c r="P2601" s="1">
        <v>9.1442740619902132</v>
      </c>
      <c r="Q2601" s="1">
        <v>10.619450584149037</v>
      </c>
      <c r="R2601" s="1">
        <v>9.8915523690773064</v>
      </c>
      <c r="S2601" s="1">
        <v>9.7994075459931409</v>
      </c>
      <c r="T2601" s="1">
        <v>11.085090685521058</v>
      </c>
      <c r="U2601" s="1">
        <v>10.009456040480709</v>
      </c>
      <c r="V2601" s="1">
        <v>10.999396782841822</v>
      </c>
      <c r="W2601" s="1">
        <v>10.797120329105246</v>
      </c>
      <c r="X2601" s="1">
        <v>9.3139788612342311</v>
      </c>
      <c r="Y2601" s="1">
        <v>10.271034482758619</v>
      </c>
    </row>
    <row r="2602" spans="1:25" x14ac:dyDescent="0.25">
      <c r="A2602" s="1" t="s">
        <v>309</v>
      </c>
      <c r="B2602" s="1" t="s">
        <v>20</v>
      </c>
      <c r="C2602" s="1"/>
      <c r="D2602" s="1" t="s">
        <v>21</v>
      </c>
      <c r="E2602" s="1">
        <v>131</v>
      </c>
      <c r="F2602" s="1">
        <v>136.30000000000001</v>
      </c>
      <c r="G2602" s="1">
        <v>140.70000000000002</v>
      </c>
      <c r="H2602" s="1">
        <v>135.80000000000001</v>
      </c>
      <c r="I2602" s="1">
        <v>134.80000000000001</v>
      </c>
      <c r="J2602" s="1">
        <v>139.30000000000001</v>
      </c>
      <c r="K2602" s="1">
        <v>136.30000000000001</v>
      </c>
      <c r="L2602" s="1">
        <v>136.9</v>
      </c>
      <c r="M2602" s="1">
        <v>139.19999999999999</v>
      </c>
      <c r="N2602" s="1">
        <v>136.2117737003058</v>
      </c>
      <c r="O2602" s="1">
        <v>144.79640062597809</v>
      </c>
      <c r="P2602" s="1">
        <v>143.64427406199022</v>
      </c>
      <c r="Q2602" s="1">
        <v>141.41945058414902</v>
      </c>
      <c r="R2602" s="1">
        <v>144.79155236907732</v>
      </c>
      <c r="S2602" s="1">
        <v>143.29940754599315</v>
      </c>
      <c r="T2602" s="1">
        <v>142.28509068552106</v>
      </c>
      <c r="U2602" s="1">
        <v>142.20945604048072</v>
      </c>
      <c r="V2602" s="1">
        <v>144.09939678284181</v>
      </c>
      <c r="W2602" s="1">
        <v>138.49712032910526</v>
      </c>
      <c r="X2602" s="1">
        <v>136.51397886123425</v>
      </c>
      <c r="Y2602" s="1">
        <v>132.8710344827586</v>
      </c>
    </row>
    <row r="2603" spans="1:25" x14ac:dyDescent="0.25">
      <c r="A2603" s="1" t="s">
        <v>310</v>
      </c>
      <c r="B2603" s="1" t="s">
        <v>4</v>
      </c>
      <c r="C2603" s="1"/>
      <c r="D2603" s="1" t="s">
        <v>5</v>
      </c>
      <c r="E2603" s="1"/>
      <c r="F2603" s="1"/>
      <c r="G2603" s="1"/>
      <c r="H2603" s="1"/>
      <c r="I2603" s="1"/>
      <c r="J2603" s="1"/>
      <c r="K2603" s="1"/>
      <c r="L2603" s="1"/>
      <c r="M2603" s="1"/>
      <c r="N2603" s="1">
        <v>6.8</v>
      </c>
      <c r="O2603" s="1">
        <v>8.9</v>
      </c>
      <c r="P2603" s="1">
        <v>9</v>
      </c>
      <c r="Q2603" s="1">
        <v>7.3</v>
      </c>
      <c r="R2603" s="1">
        <v>6.5</v>
      </c>
      <c r="S2603" s="1">
        <v>7</v>
      </c>
      <c r="T2603" s="1">
        <v>6</v>
      </c>
      <c r="U2603" s="1">
        <v>6.2</v>
      </c>
      <c r="V2603" s="1">
        <v>5.9</v>
      </c>
      <c r="W2603" s="1">
        <v>5.0999999999999996</v>
      </c>
      <c r="X2603" s="1">
        <v>6.2</v>
      </c>
      <c r="Y2603" s="1">
        <v>6.5</v>
      </c>
    </row>
    <row r="2604" spans="1:25" x14ac:dyDescent="0.25">
      <c r="A2604" s="1" t="s">
        <v>310</v>
      </c>
      <c r="B2604" s="1" t="s">
        <v>6</v>
      </c>
      <c r="C2604" s="1"/>
      <c r="D2604" s="1" t="s">
        <v>7</v>
      </c>
      <c r="E2604" s="1"/>
      <c r="F2604" s="1"/>
      <c r="G2604" s="1"/>
      <c r="H2604" s="1"/>
      <c r="I2604" s="1"/>
      <c r="J2604" s="1"/>
      <c r="K2604" s="1"/>
      <c r="L2604" s="1"/>
      <c r="M2604" s="1"/>
      <c r="N2604" s="1">
        <v>67.767420649398019</v>
      </c>
      <c r="O2604" s="1">
        <v>64.674688023840574</v>
      </c>
      <c r="P2604" s="1">
        <v>66.931584780199486</v>
      </c>
      <c r="Q2604" s="1">
        <v>67.006260296540361</v>
      </c>
      <c r="R2604" s="1">
        <v>66.51983456212912</v>
      </c>
      <c r="S2604" s="1">
        <v>66.644759825327512</v>
      </c>
      <c r="T2604" s="1">
        <v>63.414562751555074</v>
      </c>
      <c r="U2604" s="1">
        <v>66.578388998035351</v>
      </c>
      <c r="V2604" s="1">
        <v>64.238270270270277</v>
      </c>
      <c r="W2604" s="1">
        <v>64.494924777959042</v>
      </c>
      <c r="X2604" s="1">
        <v>65.262896253602307</v>
      </c>
      <c r="Y2604" s="1">
        <v>65.989189189189176</v>
      </c>
    </row>
    <row r="2605" spans="1:25" x14ac:dyDescent="0.25">
      <c r="A2605" s="1" t="s">
        <v>310</v>
      </c>
      <c r="B2605" s="1" t="s">
        <v>8</v>
      </c>
      <c r="C2605" s="1"/>
      <c r="D2605" s="1" t="s">
        <v>9</v>
      </c>
      <c r="E2605" s="1"/>
      <c r="F2605" s="1"/>
      <c r="G2605" s="1"/>
      <c r="H2605" s="1"/>
      <c r="I2605" s="1"/>
      <c r="J2605" s="1"/>
      <c r="K2605" s="1"/>
      <c r="L2605" s="1"/>
      <c r="M2605" s="1"/>
      <c r="N2605" s="1">
        <v>81.223568040861011</v>
      </c>
      <c r="O2605" s="1">
        <v>84.570478673868493</v>
      </c>
      <c r="P2605" s="1">
        <v>86.838455855190247</v>
      </c>
      <c r="Q2605" s="1">
        <v>86.394288852278962</v>
      </c>
      <c r="R2605" s="1">
        <v>90.005358748426531</v>
      </c>
      <c r="S2605" s="1">
        <v>92.864992721979633</v>
      </c>
      <c r="T2605" s="1">
        <v>91.809879253567502</v>
      </c>
      <c r="U2605" s="1">
        <v>93.550491159135575</v>
      </c>
      <c r="V2605" s="1">
        <v>90.253297297297294</v>
      </c>
      <c r="W2605" s="1">
        <v>85.592133405836492</v>
      </c>
      <c r="X2605" s="1">
        <v>88.559852305475516</v>
      </c>
      <c r="Y2605" s="1">
        <v>85.313513513513527</v>
      </c>
    </row>
    <row r="2606" spans="1:25" x14ac:dyDescent="0.25">
      <c r="A2606" s="1" t="s">
        <v>310</v>
      </c>
      <c r="B2606" s="1" t="s">
        <v>10</v>
      </c>
      <c r="C2606" s="1"/>
      <c r="D2606" s="1" t="s">
        <v>11</v>
      </c>
      <c r="E2606" s="1"/>
      <c r="F2606" s="1"/>
      <c r="G2606" s="1"/>
      <c r="H2606" s="1"/>
      <c r="I2606" s="1"/>
      <c r="J2606" s="1"/>
      <c r="K2606" s="1"/>
      <c r="L2606" s="1"/>
      <c r="M2606" s="1"/>
      <c r="N2606" s="1">
        <v>13.00901130974097</v>
      </c>
      <c r="O2606" s="1">
        <v>12.854833302290931</v>
      </c>
      <c r="P2606" s="1">
        <v>13.429959364610273</v>
      </c>
      <c r="Q2606" s="1">
        <v>12.99945085118067</v>
      </c>
      <c r="R2606" s="1">
        <v>12.874806689444343</v>
      </c>
      <c r="S2606" s="1">
        <v>13.090247452692866</v>
      </c>
      <c r="T2606" s="1">
        <v>13.975557994877423</v>
      </c>
      <c r="U2606" s="1">
        <v>14.671119842829073</v>
      </c>
      <c r="V2606" s="1">
        <v>13.008432432432432</v>
      </c>
      <c r="W2606" s="1">
        <v>14.212941816204459</v>
      </c>
      <c r="X2606" s="1">
        <v>17.07725144092219</v>
      </c>
      <c r="Y2606" s="1">
        <v>17.197297297297297</v>
      </c>
    </row>
    <row r="2607" spans="1:25" x14ac:dyDescent="0.25">
      <c r="A2607" s="1" t="s">
        <v>310</v>
      </c>
      <c r="B2607" s="1" t="s">
        <v>12</v>
      </c>
      <c r="C2607" s="1"/>
      <c r="D2607" s="1" t="s">
        <v>13</v>
      </c>
      <c r="E2607" s="1"/>
      <c r="F2607" s="1"/>
      <c r="G2607" s="1"/>
      <c r="H2607" s="1"/>
      <c r="I2607" s="1"/>
      <c r="J2607" s="1"/>
      <c r="K2607" s="1"/>
      <c r="L2607" s="1"/>
      <c r="M2607" s="1"/>
      <c r="N2607" s="1">
        <v>26.003388141504736</v>
      </c>
      <c r="O2607" s="1">
        <v>26.884676757010443</v>
      </c>
      <c r="P2607" s="1">
        <v>25.844180138568131</v>
      </c>
      <c r="Q2607" s="1">
        <v>24.369188696444848</v>
      </c>
      <c r="R2607" s="1">
        <v>27.886157490974735</v>
      </c>
      <c r="S2607" s="1">
        <v>26.81447532614861</v>
      </c>
      <c r="T2607" s="1">
        <v>27.999988610478365</v>
      </c>
      <c r="U2607" s="1">
        <v>27.540088505616701</v>
      </c>
      <c r="V2607" s="1">
        <v>29.094081272084804</v>
      </c>
      <c r="W2607" s="1">
        <v>30.863031036759846</v>
      </c>
      <c r="X2607" s="1">
        <v>29.737833974711382</v>
      </c>
      <c r="Y2607" s="1">
        <v>28.415626014500596</v>
      </c>
    </row>
    <row r="2608" spans="1:25" x14ac:dyDescent="0.25">
      <c r="A2608" s="1" t="s">
        <v>310</v>
      </c>
      <c r="B2608" s="1" t="s">
        <v>14</v>
      </c>
      <c r="C2608" s="1"/>
      <c r="D2608" s="1" t="s">
        <v>15</v>
      </c>
      <c r="E2608" s="1"/>
      <c r="F2608" s="1"/>
      <c r="G2608" s="1"/>
      <c r="H2608" s="1"/>
      <c r="I2608" s="1"/>
      <c r="J2608" s="1"/>
      <c r="K2608" s="1"/>
      <c r="L2608" s="1"/>
      <c r="M2608" s="1"/>
      <c r="N2608" s="1">
        <v>84.810762331838575</v>
      </c>
      <c r="O2608" s="1">
        <v>93.920591341077071</v>
      </c>
      <c r="P2608" s="1">
        <v>91.86286374133951</v>
      </c>
      <c r="Q2608" s="1">
        <v>92.402005469462168</v>
      </c>
      <c r="R2608" s="1">
        <v>96.75013537906139</v>
      </c>
      <c r="S2608" s="1">
        <v>91.130482132728304</v>
      </c>
      <c r="T2608" s="1">
        <v>90.688952164009123</v>
      </c>
      <c r="U2608" s="1">
        <v>88.341745149211391</v>
      </c>
      <c r="V2608" s="1">
        <v>91.694699646643102</v>
      </c>
      <c r="W2608" s="1">
        <v>92.71289896544134</v>
      </c>
      <c r="X2608" s="1">
        <v>93.297592083562407</v>
      </c>
      <c r="Y2608" s="1">
        <v>95.77249215452872</v>
      </c>
    </row>
    <row r="2609" spans="1:25" x14ac:dyDescent="0.25">
      <c r="A2609" s="1" t="s">
        <v>310</v>
      </c>
      <c r="B2609" s="1" t="s">
        <v>16</v>
      </c>
      <c r="C2609" s="1"/>
      <c r="D2609" s="1" t="s">
        <v>17</v>
      </c>
      <c r="E2609" s="1"/>
      <c r="F2609" s="1"/>
      <c r="G2609" s="1"/>
      <c r="H2609" s="1"/>
      <c r="I2609" s="1"/>
      <c r="J2609" s="1"/>
      <c r="K2609" s="1"/>
      <c r="L2609" s="1"/>
      <c r="M2609" s="1"/>
      <c r="N2609" s="1">
        <v>39.585849526656709</v>
      </c>
      <c r="O2609" s="1">
        <v>36.894731901912472</v>
      </c>
      <c r="P2609" s="1">
        <v>35.692956120092376</v>
      </c>
      <c r="Q2609" s="1">
        <v>35.228805834092981</v>
      </c>
      <c r="R2609" s="1">
        <v>37.663707129963903</v>
      </c>
      <c r="S2609" s="1">
        <v>37.255042541123082</v>
      </c>
      <c r="T2609" s="1">
        <v>39.611059225512527</v>
      </c>
      <c r="U2609" s="1">
        <v>38.318166345171903</v>
      </c>
      <c r="V2609" s="1">
        <v>38.41121908127208</v>
      </c>
      <c r="W2609" s="1">
        <v>37.124069997798806</v>
      </c>
      <c r="X2609" s="1">
        <v>37.764573941726226</v>
      </c>
      <c r="Y2609" s="1">
        <v>39.01188183097068</v>
      </c>
    </row>
    <row r="2610" spans="1:25" x14ac:dyDescent="0.25">
      <c r="A2610" s="1" t="s">
        <v>310</v>
      </c>
      <c r="B2610" s="1" t="s">
        <v>18</v>
      </c>
      <c r="C2610" s="1"/>
      <c r="D2610" s="1" t="s">
        <v>19</v>
      </c>
      <c r="E2610" s="1"/>
      <c r="F2610" s="1"/>
      <c r="G2610" s="1"/>
      <c r="H2610" s="1"/>
      <c r="I2610" s="1"/>
      <c r="J2610" s="1"/>
      <c r="K2610" s="1"/>
      <c r="L2610" s="1"/>
      <c r="M2610" s="1"/>
      <c r="N2610" s="1">
        <v>21.122477064220181</v>
      </c>
      <c r="O2610" s="1">
        <v>22.204381846635371</v>
      </c>
      <c r="P2610" s="1">
        <v>25.262153344208809</v>
      </c>
      <c r="Q2610" s="1">
        <v>23.93479633722766</v>
      </c>
      <c r="R2610" s="1">
        <v>21.73142144638404</v>
      </c>
      <c r="S2610" s="1">
        <v>22.006797630183975</v>
      </c>
      <c r="T2610" s="1">
        <v>20.935905318167844</v>
      </c>
      <c r="U2610" s="1">
        <v>23.57099936748893</v>
      </c>
      <c r="V2610" s="1">
        <v>23.719034852546915</v>
      </c>
      <c r="W2610" s="1">
        <v>22.304113815563934</v>
      </c>
      <c r="X2610" s="1">
        <v>22.956972383225366</v>
      </c>
      <c r="Y2610" s="1">
        <v>25.867034482758623</v>
      </c>
    </row>
    <row r="2611" spans="1:25" x14ac:dyDescent="0.25">
      <c r="A2611" s="1" t="s">
        <v>310</v>
      </c>
      <c r="B2611" s="1" t="s">
        <v>20</v>
      </c>
      <c r="C2611" s="1"/>
      <c r="D2611" s="1" t="s">
        <v>21</v>
      </c>
      <c r="E2611" s="1">
        <v>309.3</v>
      </c>
      <c r="F2611" s="1">
        <v>311.89999999999998</v>
      </c>
      <c r="G2611" s="1">
        <v>318.39999999999998</v>
      </c>
      <c r="H2611" s="1">
        <v>323</v>
      </c>
      <c r="I2611" s="1">
        <v>318.2</v>
      </c>
      <c r="J2611" s="1">
        <v>314.2</v>
      </c>
      <c r="K2611" s="1">
        <v>322.60000000000002</v>
      </c>
      <c r="L2611" s="1">
        <v>322.89999999999998</v>
      </c>
      <c r="M2611" s="1">
        <v>329.09999999999997</v>
      </c>
      <c r="N2611" s="1">
        <v>340.32247706422021</v>
      </c>
      <c r="O2611" s="1">
        <v>350.90438184663537</v>
      </c>
      <c r="P2611" s="1">
        <v>354.86215334420882</v>
      </c>
      <c r="Q2611" s="1">
        <v>349.63479633722773</v>
      </c>
      <c r="R2611" s="1">
        <v>359.93142144638409</v>
      </c>
      <c r="S2611" s="1">
        <v>356.80679763018395</v>
      </c>
      <c r="T2611" s="1">
        <v>354.43590531816784</v>
      </c>
      <c r="U2611" s="1">
        <v>358.77099936748897</v>
      </c>
      <c r="V2611" s="1">
        <v>356.31903485254691</v>
      </c>
      <c r="W2611" s="1">
        <v>352.4041138155639</v>
      </c>
      <c r="X2611" s="1">
        <v>360.85697238322541</v>
      </c>
      <c r="Y2611" s="1">
        <v>364.06703448275857</v>
      </c>
    </row>
    <row r="2612" spans="1:25" x14ac:dyDescent="0.25">
      <c r="A2612" s="1" t="s">
        <v>311</v>
      </c>
      <c r="B2612" s="1" t="s">
        <v>4</v>
      </c>
      <c r="C2612" s="1"/>
      <c r="D2612" s="1" t="s">
        <v>5</v>
      </c>
      <c r="E2612" s="1"/>
      <c r="F2612" s="1"/>
      <c r="G2612" s="1"/>
      <c r="H2612" s="1"/>
      <c r="I2612" s="1"/>
      <c r="J2612" s="1"/>
      <c r="K2612" s="1"/>
      <c r="L2612" s="1"/>
      <c r="M2612" s="1"/>
      <c r="N2612" s="1">
        <v>7.6</v>
      </c>
      <c r="O2612" s="1">
        <v>10.3</v>
      </c>
      <c r="P2612" s="1">
        <v>9.9</v>
      </c>
      <c r="Q2612" s="1">
        <v>7.5</v>
      </c>
      <c r="R2612" s="1">
        <v>7.3</v>
      </c>
      <c r="S2612" s="1">
        <v>9.1</v>
      </c>
      <c r="T2612" s="1">
        <v>10.5</v>
      </c>
      <c r="U2612" s="1">
        <v>7.2</v>
      </c>
      <c r="V2612" s="1">
        <v>5.8</v>
      </c>
      <c r="W2612" s="1">
        <v>5.5</v>
      </c>
      <c r="X2612" s="1">
        <v>6.1</v>
      </c>
      <c r="Y2612" s="1">
        <v>6.4</v>
      </c>
    </row>
    <row r="2613" spans="1:25" x14ac:dyDescent="0.25">
      <c r="A2613" s="1" t="s">
        <v>311</v>
      </c>
      <c r="B2613" s="1" t="s">
        <v>6</v>
      </c>
      <c r="C2613" s="1"/>
      <c r="D2613" s="1" t="s">
        <v>7</v>
      </c>
      <c r="E2613" s="1"/>
      <c r="F2613" s="1"/>
      <c r="G2613" s="1"/>
      <c r="H2613" s="1"/>
      <c r="I2613" s="1"/>
      <c r="J2613" s="1"/>
      <c r="K2613" s="1"/>
      <c r="L2613" s="1"/>
      <c r="M2613" s="1"/>
      <c r="N2613" s="1">
        <v>48.441627143378327</v>
      </c>
      <c r="O2613" s="1">
        <v>45.790184391879315</v>
      </c>
      <c r="P2613" s="1">
        <v>46.615293683043959</v>
      </c>
      <c r="Q2613" s="1">
        <v>49.258319604612851</v>
      </c>
      <c r="R2613" s="1">
        <v>50.204837259485707</v>
      </c>
      <c r="S2613" s="1">
        <v>47.684388646288212</v>
      </c>
      <c r="T2613" s="1">
        <v>45.269575557994877</v>
      </c>
      <c r="U2613" s="1">
        <v>45.950205393820326</v>
      </c>
      <c r="V2613" s="1">
        <v>49.857513513513524</v>
      </c>
      <c r="W2613" s="1">
        <v>48.323817292006531</v>
      </c>
      <c r="X2613" s="1">
        <v>46.122406340057637</v>
      </c>
      <c r="Y2613" s="1">
        <v>47.69701091820297</v>
      </c>
    </row>
    <row r="2614" spans="1:25" x14ac:dyDescent="0.25">
      <c r="A2614" s="1" t="s">
        <v>311</v>
      </c>
      <c r="B2614" s="1" t="s">
        <v>8</v>
      </c>
      <c r="C2614" s="1"/>
      <c r="D2614" s="1" t="s">
        <v>9</v>
      </c>
      <c r="E2614" s="1"/>
      <c r="F2614" s="1"/>
      <c r="G2614" s="1"/>
      <c r="H2614" s="1"/>
      <c r="I2614" s="1"/>
      <c r="J2614" s="1"/>
      <c r="K2614" s="1"/>
      <c r="L2614" s="1"/>
      <c r="M2614" s="1"/>
      <c r="N2614" s="1">
        <v>61.259248449471002</v>
      </c>
      <c r="O2614" s="1">
        <v>61.808493201713532</v>
      </c>
      <c r="P2614" s="1">
        <v>61.931252308828959</v>
      </c>
      <c r="Q2614" s="1">
        <v>63.085392641405811</v>
      </c>
      <c r="R2614" s="1">
        <v>65.37809746448481</v>
      </c>
      <c r="S2614" s="1">
        <v>66.6495269286754</v>
      </c>
      <c r="T2614" s="1">
        <v>69.35373216245884</v>
      </c>
      <c r="U2614" s="1">
        <v>70.224272191462774</v>
      </c>
      <c r="V2614" s="1">
        <v>67.246198198198186</v>
      </c>
      <c r="W2614" s="1">
        <v>58.426916802610108</v>
      </c>
      <c r="X2614" s="1">
        <v>60.208807636887613</v>
      </c>
      <c r="Y2614" s="1">
        <v>58.772776087345633</v>
      </c>
    </row>
    <row r="2615" spans="1:25" x14ac:dyDescent="0.25">
      <c r="A2615" s="1" t="s">
        <v>311</v>
      </c>
      <c r="B2615" s="1" t="s">
        <v>10</v>
      </c>
      <c r="C2615" s="1"/>
      <c r="D2615" s="1" t="s">
        <v>11</v>
      </c>
      <c r="E2615" s="1"/>
      <c r="F2615" s="1"/>
      <c r="G2615" s="1"/>
      <c r="H2615" s="1"/>
      <c r="I2615" s="1"/>
      <c r="J2615" s="1"/>
      <c r="K2615" s="1"/>
      <c r="L2615" s="1"/>
      <c r="M2615" s="1"/>
      <c r="N2615" s="1">
        <v>9.2991244071506749</v>
      </c>
      <c r="O2615" s="1">
        <v>9.101322406407153</v>
      </c>
      <c r="P2615" s="1">
        <v>9.3534540081270787</v>
      </c>
      <c r="Q2615" s="1">
        <v>9.5562877539813282</v>
      </c>
      <c r="R2615" s="1">
        <v>9.7170652760294907</v>
      </c>
      <c r="S2615" s="1">
        <v>9.366084425036389</v>
      </c>
      <c r="T2615" s="1">
        <v>9.9766922795462847</v>
      </c>
      <c r="U2615" s="1">
        <v>10.125522414716913</v>
      </c>
      <c r="V2615" s="1">
        <v>10.096288288288289</v>
      </c>
      <c r="W2615" s="1">
        <v>10.649265905383361</v>
      </c>
      <c r="X2615" s="1">
        <v>12.068786023054754</v>
      </c>
      <c r="Y2615" s="1">
        <v>12.430212994451406</v>
      </c>
    </row>
    <row r="2616" spans="1:25" x14ac:dyDescent="0.25">
      <c r="A2616" s="1" t="s">
        <v>311</v>
      </c>
      <c r="B2616" s="1" t="s">
        <v>12</v>
      </c>
      <c r="C2616" s="1"/>
      <c r="D2616" s="1" t="s">
        <v>13</v>
      </c>
      <c r="E2616" s="1"/>
      <c r="F2616" s="1"/>
      <c r="G2616" s="1"/>
      <c r="H2616" s="1"/>
      <c r="I2616" s="1"/>
      <c r="J2616" s="1"/>
      <c r="K2616" s="1"/>
      <c r="L2616" s="1"/>
      <c r="M2616" s="1"/>
      <c r="N2616" s="1">
        <v>18.499750871948184</v>
      </c>
      <c r="O2616" s="1">
        <v>19.690425906370997</v>
      </c>
      <c r="P2616" s="1">
        <v>20.065461893764436</v>
      </c>
      <c r="Q2616" s="1">
        <v>19.286930264357334</v>
      </c>
      <c r="R2616" s="1">
        <v>20.686958483754516</v>
      </c>
      <c r="S2616" s="1">
        <v>21.302994895065229</v>
      </c>
      <c r="T2616" s="1">
        <v>21.048633257403189</v>
      </c>
      <c r="U2616" s="1">
        <v>21.003335980937251</v>
      </c>
      <c r="V2616" s="1">
        <v>22.825695671378092</v>
      </c>
      <c r="W2616" s="1">
        <v>23.776249174554259</v>
      </c>
      <c r="X2616" s="1">
        <v>22.395843870258382</v>
      </c>
      <c r="Y2616" s="1">
        <v>21.99076939725138</v>
      </c>
    </row>
    <row r="2617" spans="1:25" x14ac:dyDescent="0.25">
      <c r="A2617" s="1" t="s">
        <v>311</v>
      </c>
      <c r="B2617" s="1" t="s">
        <v>14</v>
      </c>
      <c r="C2617" s="1"/>
      <c r="D2617" s="1" t="s">
        <v>15</v>
      </c>
      <c r="E2617" s="1"/>
      <c r="F2617" s="1"/>
      <c r="G2617" s="1"/>
      <c r="H2617" s="1"/>
      <c r="I2617" s="1"/>
      <c r="J2617" s="1"/>
      <c r="K2617" s="1"/>
      <c r="L2617" s="1"/>
      <c r="M2617" s="1"/>
      <c r="N2617" s="1">
        <v>60.337443946188344</v>
      </c>
      <c r="O2617" s="1">
        <v>68.787750791974659</v>
      </c>
      <c r="P2617" s="1">
        <v>71.32247113163973</v>
      </c>
      <c r="Q2617" s="1">
        <v>73.131324065633535</v>
      </c>
      <c r="R2617" s="1">
        <v>71.772743682310477</v>
      </c>
      <c r="S2617" s="1">
        <v>72.39941009642655</v>
      </c>
      <c r="T2617" s="1">
        <v>68.174259681093403</v>
      </c>
      <c r="U2617" s="1">
        <v>67.373471008737098</v>
      </c>
      <c r="V2617" s="1">
        <v>71.938869257950529</v>
      </c>
      <c r="W2617" s="1">
        <v>71.424125027514862</v>
      </c>
      <c r="X2617" s="1">
        <v>70.263298515667941</v>
      </c>
      <c r="Y2617" s="1">
        <v>74.118049994589327</v>
      </c>
    </row>
    <row r="2618" spans="1:25" x14ac:dyDescent="0.25">
      <c r="A2618" s="1" t="s">
        <v>311</v>
      </c>
      <c r="B2618" s="1" t="s">
        <v>16</v>
      </c>
      <c r="C2618" s="1"/>
      <c r="D2618" s="1" t="s">
        <v>17</v>
      </c>
      <c r="E2618" s="1"/>
      <c r="F2618" s="1"/>
      <c r="G2618" s="1"/>
      <c r="H2618" s="1"/>
      <c r="I2618" s="1"/>
      <c r="J2618" s="1"/>
      <c r="K2618" s="1"/>
      <c r="L2618" s="1"/>
      <c r="M2618" s="1"/>
      <c r="N2618" s="1">
        <v>28.162805181863479</v>
      </c>
      <c r="O2618" s="1">
        <v>27.021823301654347</v>
      </c>
      <c r="P2618" s="1">
        <v>27.712066974595842</v>
      </c>
      <c r="Q2618" s="1">
        <v>27.881745670009114</v>
      </c>
      <c r="R2618" s="1">
        <v>27.94029783393502</v>
      </c>
      <c r="S2618" s="1">
        <v>29.597595008508222</v>
      </c>
      <c r="T2618" s="1">
        <v>29.777107061503415</v>
      </c>
      <c r="U2618" s="1">
        <v>29.223193010325655</v>
      </c>
      <c r="V2618" s="1">
        <v>30.135435070671377</v>
      </c>
      <c r="W2618" s="1">
        <v>28.599625797930884</v>
      </c>
      <c r="X2618" s="1">
        <v>28.440857614073668</v>
      </c>
      <c r="Y2618" s="1">
        <v>30.191180608159293</v>
      </c>
    </row>
    <row r="2619" spans="1:25" x14ac:dyDescent="0.25">
      <c r="A2619" s="1" t="s">
        <v>311</v>
      </c>
      <c r="B2619" s="1" t="s">
        <v>18</v>
      </c>
      <c r="C2619" s="1"/>
      <c r="D2619" s="1" t="s">
        <v>19</v>
      </c>
      <c r="E2619" s="1"/>
      <c r="F2619" s="1"/>
      <c r="G2619" s="1"/>
      <c r="H2619" s="1"/>
      <c r="I2619" s="1"/>
      <c r="J2619" s="1"/>
      <c r="K2619" s="1"/>
      <c r="L2619" s="1"/>
      <c r="M2619" s="1"/>
      <c r="N2619" s="1">
        <v>17.349541284403671</v>
      </c>
      <c r="O2619" s="1">
        <v>19.325821596244133</v>
      </c>
      <c r="P2619" s="1">
        <v>18.945970636215336</v>
      </c>
      <c r="Q2619" s="1">
        <v>18.191000947268709</v>
      </c>
      <c r="R2619" s="1">
        <v>20.822630922693268</v>
      </c>
      <c r="S2619" s="1">
        <v>21.390863735578424</v>
      </c>
      <c r="T2619" s="1">
        <v>21.801629265293574</v>
      </c>
      <c r="U2619" s="1">
        <v>21.528937381404177</v>
      </c>
      <c r="V2619" s="1">
        <v>23.039611260053618</v>
      </c>
      <c r="W2619" s="1">
        <v>21.848063078505312</v>
      </c>
      <c r="X2619" s="1">
        <v>22.530889873849297</v>
      </c>
      <c r="Y2619" s="1">
        <v>22.845103448275861</v>
      </c>
    </row>
    <row r="2620" spans="1:25" x14ac:dyDescent="0.25">
      <c r="A2620" s="1" t="s">
        <v>311</v>
      </c>
      <c r="B2620" s="1" t="s">
        <v>20</v>
      </c>
      <c r="C2620" s="1"/>
      <c r="D2620" s="1" t="s">
        <v>21</v>
      </c>
      <c r="E2620" s="1">
        <v>224.4</v>
      </c>
      <c r="F2620" s="1">
        <v>221.1</v>
      </c>
      <c r="G2620" s="1">
        <v>216.1</v>
      </c>
      <c r="H2620" s="1">
        <v>225.89999999999998</v>
      </c>
      <c r="I2620" s="1">
        <v>223</v>
      </c>
      <c r="J2620" s="1">
        <v>225.4</v>
      </c>
      <c r="K2620" s="1">
        <v>227.70000000000002</v>
      </c>
      <c r="L2620" s="1">
        <v>239</v>
      </c>
      <c r="M2620" s="1">
        <v>251.29999999999998</v>
      </c>
      <c r="N2620" s="1">
        <v>250.94954128440372</v>
      </c>
      <c r="O2620" s="1">
        <v>261.82582159624411</v>
      </c>
      <c r="P2620" s="1">
        <v>265.84597063621533</v>
      </c>
      <c r="Q2620" s="1">
        <v>267.89100094726865</v>
      </c>
      <c r="R2620" s="1">
        <v>273.82263092269335</v>
      </c>
      <c r="S2620" s="1">
        <v>277.49086373557844</v>
      </c>
      <c r="T2620" s="1">
        <v>275.90162926529359</v>
      </c>
      <c r="U2620" s="1">
        <v>272.62893738140417</v>
      </c>
      <c r="V2620" s="1">
        <v>280.9396112600536</v>
      </c>
      <c r="W2620" s="1">
        <v>268.54806307850532</v>
      </c>
      <c r="X2620" s="1">
        <v>268.1308898738493</v>
      </c>
      <c r="Y2620" s="1">
        <v>274.44510344827586</v>
      </c>
    </row>
    <row r="2621" spans="1:25" x14ac:dyDescent="0.25">
      <c r="A2621" s="1" t="s">
        <v>312</v>
      </c>
      <c r="B2621" s="1" t="s">
        <v>4</v>
      </c>
      <c r="C2621" s="1"/>
      <c r="D2621" s="1" t="s">
        <v>5</v>
      </c>
      <c r="E2621" s="1"/>
      <c r="F2621" s="1"/>
      <c r="G2621" s="1"/>
      <c r="H2621" s="1"/>
      <c r="I2621" s="1"/>
      <c r="J2621" s="1"/>
      <c r="K2621" s="1"/>
      <c r="L2621" s="1"/>
      <c r="M2621" s="1"/>
      <c r="N2621" s="1">
        <v>13.8</v>
      </c>
      <c r="O2621" s="1">
        <v>12</v>
      </c>
      <c r="P2621" s="1">
        <v>12.4</v>
      </c>
      <c r="Q2621" s="1">
        <v>13.9</v>
      </c>
      <c r="R2621" s="1">
        <v>12.2</v>
      </c>
      <c r="S2621" s="1">
        <v>8.9</v>
      </c>
      <c r="T2621" s="1">
        <v>10.4</v>
      </c>
      <c r="U2621" s="1">
        <v>8.5</v>
      </c>
      <c r="V2621" s="1">
        <v>8.1</v>
      </c>
      <c r="W2621" s="1">
        <v>9.3000000000000007</v>
      </c>
      <c r="X2621" s="1">
        <v>10.9</v>
      </c>
      <c r="Y2621" s="1">
        <v>12.1</v>
      </c>
    </row>
    <row r="2622" spans="1:25" x14ac:dyDescent="0.25">
      <c r="A2622" s="1" t="s">
        <v>312</v>
      </c>
      <c r="B2622" s="1" t="s">
        <v>6</v>
      </c>
      <c r="C2622" s="1"/>
      <c r="D2622" s="1" t="s">
        <v>7</v>
      </c>
      <c r="E2622" s="1"/>
      <c r="F2622" s="1"/>
      <c r="G2622" s="1"/>
      <c r="H2622" s="1"/>
      <c r="I2622" s="1"/>
      <c r="J2622" s="1"/>
      <c r="K2622" s="1"/>
      <c r="L2622" s="1"/>
      <c r="M2622" s="1"/>
      <c r="N2622" s="1">
        <v>57.913808828894553</v>
      </c>
      <c r="O2622" s="1">
        <v>54.190314769975792</v>
      </c>
      <c r="P2622" s="1">
        <v>55.402401182120428</v>
      </c>
      <c r="Q2622" s="1">
        <v>55.112026359143329</v>
      </c>
      <c r="R2622" s="1">
        <v>57.763909368818567</v>
      </c>
      <c r="S2622" s="1">
        <v>58.455895196506546</v>
      </c>
      <c r="T2622" s="1">
        <v>56.5405232345408</v>
      </c>
      <c r="U2622" s="1">
        <v>57.252473656009997</v>
      </c>
      <c r="V2622" s="1">
        <v>60.120432432432445</v>
      </c>
      <c r="W2622" s="1">
        <v>56.346202646365789</v>
      </c>
      <c r="X2622" s="1">
        <v>55.939625360230544</v>
      </c>
      <c r="Y2622" s="1">
        <v>54.689242885269366</v>
      </c>
    </row>
    <row r="2623" spans="1:25" x14ac:dyDescent="0.25">
      <c r="A2623" s="1" t="s">
        <v>312</v>
      </c>
      <c r="B2623" s="1" t="s">
        <v>8</v>
      </c>
      <c r="C2623" s="1"/>
      <c r="D2623" s="1" t="s">
        <v>9</v>
      </c>
      <c r="E2623" s="1"/>
      <c r="F2623" s="1"/>
      <c r="G2623" s="1"/>
      <c r="H2623" s="1"/>
      <c r="I2623" s="1"/>
      <c r="J2623" s="1"/>
      <c r="K2623" s="1"/>
      <c r="L2623" s="1"/>
      <c r="M2623" s="1"/>
      <c r="N2623" s="1">
        <v>76.268734038672022</v>
      </c>
      <c r="O2623" s="1">
        <v>79.038740920096842</v>
      </c>
      <c r="P2623" s="1">
        <v>80.780993719985233</v>
      </c>
      <c r="Q2623" s="1">
        <v>79.696046128500825</v>
      </c>
      <c r="R2623" s="1">
        <v>80.955979140442366</v>
      </c>
      <c r="S2623" s="1">
        <v>77.862299854439598</v>
      </c>
      <c r="T2623" s="1">
        <v>81.798847420417118</v>
      </c>
      <c r="U2623" s="1">
        <v>85.231452045008041</v>
      </c>
      <c r="V2623" s="1">
        <v>81.70500900900899</v>
      </c>
      <c r="W2623" s="1">
        <v>78.536614101866945</v>
      </c>
      <c r="X2623" s="1">
        <v>78.322730547550435</v>
      </c>
      <c r="Y2623" s="1">
        <v>80.658313943082163</v>
      </c>
    </row>
    <row r="2624" spans="1:25" x14ac:dyDescent="0.25">
      <c r="A2624" s="1" t="s">
        <v>312</v>
      </c>
      <c r="B2624" s="1" t="s">
        <v>10</v>
      </c>
      <c r="C2624" s="1"/>
      <c r="D2624" s="1" t="s">
        <v>11</v>
      </c>
      <c r="E2624" s="1"/>
      <c r="F2624" s="1"/>
      <c r="G2624" s="1"/>
      <c r="H2624" s="1"/>
      <c r="I2624" s="1"/>
      <c r="J2624" s="1"/>
      <c r="K2624" s="1"/>
      <c r="L2624" s="1"/>
      <c r="M2624" s="1"/>
      <c r="N2624" s="1">
        <v>11.117457132433417</v>
      </c>
      <c r="O2624" s="1">
        <v>10.770944309927362</v>
      </c>
      <c r="P2624" s="1">
        <v>11.11660509789435</v>
      </c>
      <c r="Q2624" s="1">
        <v>10.69192751235585</v>
      </c>
      <c r="R2624" s="1">
        <v>11.180111490739074</v>
      </c>
      <c r="S2624" s="1">
        <v>11.481804949053856</v>
      </c>
      <c r="T2624" s="1">
        <v>12.460629345042076</v>
      </c>
      <c r="U2624" s="1">
        <v>12.616074298981959</v>
      </c>
      <c r="V2624" s="1">
        <v>12.174558558558559</v>
      </c>
      <c r="W2624" s="1">
        <v>12.417183251767266</v>
      </c>
      <c r="X2624" s="1">
        <v>14.637644092219018</v>
      </c>
      <c r="Y2624" s="1">
        <v>14.252443171648467</v>
      </c>
    </row>
    <row r="2625" spans="1:25" x14ac:dyDescent="0.25">
      <c r="A2625" s="1" t="s">
        <v>312</v>
      </c>
      <c r="B2625" s="1" t="s">
        <v>12</v>
      </c>
      <c r="C2625" s="1"/>
      <c r="D2625" s="1" t="s">
        <v>13</v>
      </c>
      <c r="E2625" s="1"/>
      <c r="F2625" s="1"/>
      <c r="G2625" s="1"/>
      <c r="H2625" s="1"/>
      <c r="I2625" s="1"/>
      <c r="J2625" s="1"/>
      <c r="K2625" s="1"/>
      <c r="L2625" s="1"/>
      <c r="M2625" s="1"/>
      <c r="N2625" s="1">
        <v>23.461833582461384</v>
      </c>
      <c r="O2625" s="1">
        <v>24.770726270092695</v>
      </c>
      <c r="P2625" s="1">
        <v>24.15942263279446</v>
      </c>
      <c r="Q2625" s="1">
        <v>23.022470373746579</v>
      </c>
      <c r="R2625" s="1">
        <v>25.446333483754515</v>
      </c>
      <c r="S2625" s="1">
        <v>26.572592172433357</v>
      </c>
      <c r="T2625" s="1">
        <v>26.814897494305239</v>
      </c>
      <c r="U2625" s="1">
        <v>26.397049812776583</v>
      </c>
      <c r="V2625" s="1">
        <v>26.791409010600706</v>
      </c>
      <c r="W2625" s="1">
        <v>30.133226942548976</v>
      </c>
      <c r="X2625" s="1">
        <v>29.700846619021441</v>
      </c>
      <c r="Y2625" s="1">
        <v>28.641975976625908</v>
      </c>
    </row>
    <row r="2626" spans="1:25" x14ac:dyDescent="0.25">
      <c r="A2626" s="1" t="s">
        <v>312</v>
      </c>
      <c r="B2626" s="1" t="s">
        <v>14</v>
      </c>
      <c r="C2626" s="1"/>
      <c r="D2626" s="1" t="s">
        <v>15</v>
      </c>
      <c r="E2626" s="1"/>
      <c r="F2626" s="1"/>
      <c r="G2626" s="1"/>
      <c r="H2626" s="1"/>
      <c r="I2626" s="1"/>
      <c r="J2626" s="1"/>
      <c r="K2626" s="1"/>
      <c r="L2626" s="1"/>
      <c r="M2626" s="1"/>
      <c r="N2626" s="1">
        <v>76.521412556053804</v>
      </c>
      <c r="O2626" s="1">
        <v>86.53558606124605</v>
      </c>
      <c r="P2626" s="1">
        <v>85.874411085450362</v>
      </c>
      <c r="Q2626" s="1">
        <v>87.295578851412941</v>
      </c>
      <c r="R2626" s="1">
        <v>88.285243682310465</v>
      </c>
      <c r="S2626" s="1">
        <v>90.30842881452071</v>
      </c>
      <c r="T2626" s="1">
        <v>86.850569476082001</v>
      </c>
      <c r="U2626" s="1">
        <v>84.675161692953608</v>
      </c>
      <c r="V2626" s="1">
        <v>84.437455830388686</v>
      </c>
      <c r="W2626" s="1">
        <v>90.520559101915055</v>
      </c>
      <c r="X2626" s="1">
        <v>93.181550302363931</v>
      </c>
      <c r="Y2626" s="1">
        <v>96.535385780759654</v>
      </c>
    </row>
    <row r="2627" spans="1:25" x14ac:dyDescent="0.25">
      <c r="A2627" s="1" t="s">
        <v>312</v>
      </c>
      <c r="B2627" s="1" t="s">
        <v>16</v>
      </c>
      <c r="C2627" s="1"/>
      <c r="D2627" s="1" t="s">
        <v>17</v>
      </c>
      <c r="E2627" s="1"/>
      <c r="F2627" s="1"/>
      <c r="G2627" s="1"/>
      <c r="H2627" s="1"/>
      <c r="I2627" s="1"/>
      <c r="J2627" s="1"/>
      <c r="K2627" s="1"/>
      <c r="L2627" s="1"/>
      <c r="M2627" s="1"/>
      <c r="N2627" s="1">
        <v>35.716753861484804</v>
      </c>
      <c r="O2627" s="1">
        <v>33.993687668661273</v>
      </c>
      <c r="P2627" s="1">
        <v>33.366166281755198</v>
      </c>
      <c r="Q2627" s="1">
        <v>33.281950774840475</v>
      </c>
      <c r="R2627" s="1">
        <v>34.368422833935014</v>
      </c>
      <c r="S2627" s="1">
        <v>36.918979013045949</v>
      </c>
      <c r="T2627" s="1">
        <v>37.934533029612751</v>
      </c>
      <c r="U2627" s="1">
        <v>36.727788494269831</v>
      </c>
      <c r="V2627" s="1">
        <v>35.371135159010599</v>
      </c>
      <c r="W2627" s="1">
        <v>36.246213955535993</v>
      </c>
      <c r="X2627" s="1">
        <v>37.717603078614623</v>
      </c>
      <c r="Y2627" s="1">
        <v>39.322638242614438</v>
      </c>
    </row>
    <row r="2628" spans="1:25" x14ac:dyDescent="0.25">
      <c r="A2628" s="1" t="s">
        <v>312</v>
      </c>
      <c r="B2628" s="1" t="s">
        <v>18</v>
      </c>
      <c r="C2628" s="1"/>
      <c r="D2628" s="1" t="s">
        <v>19</v>
      </c>
      <c r="E2628" s="1"/>
      <c r="F2628" s="1"/>
      <c r="G2628" s="1"/>
      <c r="H2628" s="1"/>
      <c r="I2628" s="1"/>
      <c r="J2628" s="1"/>
      <c r="K2628" s="1"/>
      <c r="L2628" s="1"/>
      <c r="M2628" s="1"/>
      <c r="N2628" s="1">
        <v>19.73822629969419</v>
      </c>
      <c r="O2628" s="1">
        <v>23.104694835680753</v>
      </c>
      <c r="P2628" s="1">
        <v>21.296867862969005</v>
      </c>
      <c r="Q2628" s="1">
        <v>20.180675718345437</v>
      </c>
      <c r="R2628" s="1">
        <v>20.673597256857853</v>
      </c>
      <c r="S2628" s="1">
        <v>20.2340193327097</v>
      </c>
      <c r="T2628" s="1">
        <v>19.475561020596373</v>
      </c>
      <c r="U2628" s="1">
        <v>21.040860215053765</v>
      </c>
      <c r="V2628" s="1">
        <v>22.418431635388739</v>
      </c>
      <c r="W2628" s="1">
        <v>23.459410353102502</v>
      </c>
      <c r="X2628" s="1">
        <v>25.524582338902146</v>
      </c>
      <c r="Y2628" s="1">
        <v>23.901655172413793</v>
      </c>
    </row>
    <row r="2629" spans="1:25" x14ac:dyDescent="0.25">
      <c r="A2629" s="1" t="s">
        <v>312</v>
      </c>
      <c r="B2629" s="1" t="s">
        <v>20</v>
      </c>
      <c r="C2629" s="1"/>
      <c r="D2629" s="1" t="s">
        <v>21</v>
      </c>
      <c r="E2629" s="1">
        <v>291</v>
      </c>
      <c r="F2629" s="1">
        <v>293.39999999999998</v>
      </c>
      <c r="G2629" s="1">
        <v>276.89999999999998</v>
      </c>
      <c r="H2629" s="1">
        <v>279.7</v>
      </c>
      <c r="I2629" s="1">
        <v>282.3</v>
      </c>
      <c r="J2629" s="1">
        <v>295.3</v>
      </c>
      <c r="K2629" s="1">
        <v>290.2</v>
      </c>
      <c r="L2629" s="1">
        <v>303.29999999999995</v>
      </c>
      <c r="M2629" s="1">
        <v>306.3</v>
      </c>
      <c r="N2629" s="1">
        <v>314.53822629969414</v>
      </c>
      <c r="O2629" s="1">
        <v>324.40469483568074</v>
      </c>
      <c r="P2629" s="1">
        <v>324.39686786296915</v>
      </c>
      <c r="Q2629" s="1">
        <v>323.18067571834541</v>
      </c>
      <c r="R2629" s="1">
        <v>330.87359725685792</v>
      </c>
      <c r="S2629" s="1">
        <v>330.73401933270969</v>
      </c>
      <c r="T2629" s="1">
        <v>332.27556102059634</v>
      </c>
      <c r="U2629" s="1">
        <v>332.44086021505382</v>
      </c>
      <c r="V2629" s="1">
        <v>331.11843163538867</v>
      </c>
      <c r="W2629" s="1">
        <v>336.95941035310256</v>
      </c>
      <c r="X2629" s="1">
        <v>345.9245823389021</v>
      </c>
      <c r="Y2629" s="1">
        <v>350.10165517241381</v>
      </c>
    </row>
    <row r="2630" spans="1:25" x14ac:dyDescent="0.25">
      <c r="A2630" s="1" t="s">
        <v>313</v>
      </c>
      <c r="B2630" s="1" t="s">
        <v>4</v>
      </c>
      <c r="C2630" s="1"/>
      <c r="D2630" s="1" t="s">
        <v>5</v>
      </c>
      <c r="E2630" s="1"/>
      <c r="F2630" s="1"/>
      <c r="G2630" s="1"/>
      <c r="H2630" s="1"/>
      <c r="I2630" s="1"/>
      <c r="J2630" s="1"/>
      <c r="K2630" s="1"/>
      <c r="L2630" s="1"/>
      <c r="M2630" s="1"/>
      <c r="N2630" s="1">
        <v>9.9</v>
      </c>
      <c r="O2630" s="1">
        <v>9.4</v>
      </c>
      <c r="P2630" s="1">
        <v>6.9</v>
      </c>
      <c r="Q2630" s="1">
        <v>6.3</v>
      </c>
      <c r="R2630" s="1">
        <v>6.6</v>
      </c>
      <c r="S2630" s="1">
        <v>8.5</v>
      </c>
      <c r="T2630" s="1">
        <v>8.5</v>
      </c>
      <c r="U2630" s="1">
        <v>7.2</v>
      </c>
      <c r="V2630" s="1">
        <v>8.6</v>
      </c>
      <c r="W2630" s="1">
        <v>7.4</v>
      </c>
      <c r="X2630" s="1">
        <v>6.5</v>
      </c>
      <c r="Y2630" s="1">
        <v>5.8</v>
      </c>
    </row>
    <row r="2631" spans="1:25" x14ac:dyDescent="0.25">
      <c r="A2631" s="1" t="s">
        <v>313</v>
      </c>
      <c r="B2631" s="1" t="s">
        <v>6</v>
      </c>
      <c r="C2631" s="1"/>
      <c r="D2631" s="1" t="s">
        <v>7</v>
      </c>
      <c r="E2631" s="1"/>
      <c r="F2631" s="1"/>
      <c r="G2631" s="1"/>
      <c r="H2631" s="1"/>
      <c r="I2631" s="1"/>
      <c r="J2631" s="1"/>
      <c r="K2631" s="1"/>
      <c r="L2631" s="1"/>
      <c r="M2631" s="1"/>
      <c r="N2631" s="1">
        <v>28.607260124042316</v>
      </c>
      <c r="O2631" s="1">
        <v>28.042540510337123</v>
      </c>
      <c r="P2631" s="1">
        <v>28.106280014776505</v>
      </c>
      <c r="Q2631" s="1">
        <v>27.836243822075783</v>
      </c>
      <c r="R2631" s="1">
        <v>27.77959000179824</v>
      </c>
      <c r="S2631" s="1">
        <v>28.849999999999998</v>
      </c>
      <c r="T2631" s="1">
        <v>27.991584339553608</v>
      </c>
      <c r="U2631" s="1">
        <v>28.780639399892834</v>
      </c>
      <c r="V2631" s="1">
        <v>29.775135135135137</v>
      </c>
      <c r="W2631" s="1">
        <v>29.499637484139939</v>
      </c>
      <c r="X2631" s="1">
        <v>27.537608069164268</v>
      </c>
      <c r="Y2631" s="1">
        <v>26.220869876499012</v>
      </c>
    </row>
    <row r="2632" spans="1:25" x14ac:dyDescent="0.25">
      <c r="A2632" s="1" t="s">
        <v>313</v>
      </c>
      <c r="B2632" s="1" t="s">
        <v>8</v>
      </c>
      <c r="C2632" s="1"/>
      <c r="D2632" s="1" t="s">
        <v>9</v>
      </c>
      <c r="E2632" s="1"/>
      <c r="F2632" s="1"/>
      <c r="G2632" s="1"/>
      <c r="H2632" s="1"/>
      <c r="I2632" s="1"/>
      <c r="J2632" s="1"/>
      <c r="K2632" s="1"/>
      <c r="L2632" s="1"/>
      <c r="M2632" s="1"/>
      <c r="N2632" s="1">
        <v>40.90113097409705</v>
      </c>
      <c r="O2632" s="1">
        <v>41.48368411249767</v>
      </c>
      <c r="P2632" s="1">
        <v>43.354137421499814</v>
      </c>
      <c r="Q2632" s="1">
        <v>43.163426688632619</v>
      </c>
      <c r="R2632" s="1">
        <v>42.443715159144034</v>
      </c>
      <c r="S2632" s="1">
        <v>45.283333333333331</v>
      </c>
      <c r="T2632" s="1">
        <v>44.239517014270035</v>
      </c>
      <c r="U2632" s="1">
        <v>43.677299517771033</v>
      </c>
      <c r="V2632" s="1">
        <v>41.195315315315312</v>
      </c>
      <c r="W2632" s="1">
        <v>38.399438100416887</v>
      </c>
      <c r="X2632" s="1">
        <v>39.956664265129682</v>
      </c>
      <c r="Y2632" s="1">
        <v>41.645766959012001</v>
      </c>
    </row>
    <row r="2633" spans="1:25" x14ac:dyDescent="0.25">
      <c r="A2633" s="1" t="s">
        <v>313</v>
      </c>
      <c r="B2633" s="1" t="s">
        <v>10</v>
      </c>
      <c r="C2633" s="1"/>
      <c r="D2633" s="1" t="s">
        <v>11</v>
      </c>
      <c r="E2633" s="1"/>
      <c r="F2633" s="1"/>
      <c r="G2633" s="1"/>
      <c r="H2633" s="1"/>
      <c r="I2633" s="1"/>
      <c r="J2633" s="1"/>
      <c r="K2633" s="1"/>
      <c r="L2633" s="1"/>
      <c r="M2633" s="1"/>
      <c r="N2633" s="1">
        <v>5.4916089018606344</v>
      </c>
      <c r="O2633" s="1">
        <v>5.5737753771652079</v>
      </c>
      <c r="P2633" s="1">
        <v>5.6395825637236801</v>
      </c>
      <c r="Q2633" s="1">
        <v>5.4003294892915985</v>
      </c>
      <c r="R2633" s="1">
        <v>5.3766948390577234</v>
      </c>
      <c r="S2633" s="1">
        <v>5.6666666666666661</v>
      </c>
      <c r="T2633" s="1">
        <v>6.1688986461763626</v>
      </c>
      <c r="U2633" s="1">
        <v>6.342061082336131</v>
      </c>
      <c r="V2633" s="1">
        <v>6.0295495495495492</v>
      </c>
      <c r="W2633" s="1">
        <v>6.5009244154431771</v>
      </c>
      <c r="X2633" s="1">
        <v>7.2057276657060516</v>
      </c>
      <c r="Y2633" s="1">
        <v>6.8333631644889916</v>
      </c>
    </row>
    <row r="2634" spans="1:25" x14ac:dyDescent="0.25">
      <c r="A2634" s="1" t="s">
        <v>313</v>
      </c>
      <c r="B2634" s="1" t="s">
        <v>12</v>
      </c>
      <c r="C2634" s="1"/>
      <c r="D2634" s="1" t="s">
        <v>13</v>
      </c>
      <c r="E2634" s="1"/>
      <c r="F2634" s="1"/>
      <c r="G2634" s="1"/>
      <c r="H2634" s="1"/>
      <c r="I2634" s="1"/>
      <c r="J2634" s="1"/>
      <c r="K2634" s="1"/>
      <c r="L2634" s="1"/>
      <c r="M2634" s="1"/>
      <c r="N2634" s="1">
        <v>11.808719481813652</v>
      </c>
      <c r="O2634" s="1">
        <v>12.734846884899685</v>
      </c>
      <c r="P2634" s="1">
        <v>13.023175519630485</v>
      </c>
      <c r="Q2634" s="1">
        <v>12.777791704649042</v>
      </c>
      <c r="R2634" s="1">
        <v>13.367486462093865</v>
      </c>
      <c r="S2634" s="1">
        <v>13.459069767441862</v>
      </c>
      <c r="T2634" s="1">
        <v>14.008838268792712</v>
      </c>
      <c r="U2634" s="1">
        <v>15.127402700555999</v>
      </c>
      <c r="V2634" s="1">
        <v>15.844578180212014</v>
      </c>
      <c r="W2634" s="1">
        <v>16.939137134052388</v>
      </c>
      <c r="X2634" s="1">
        <v>15.941550302363936</v>
      </c>
      <c r="Y2634" s="1">
        <v>15.165447462395845</v>
      </c>
    </row>
    <row r="2635" spans="1:25" x14ac:dyDescent="0.25">
      <c r="A2635" s="1" t="s">
        <v>313</v>
      </c>
      <c r="B2635" s="1" t="s">
        <v>14</v>
      </c>
      <c r="C2635" s="1"/>
      <c r="D2635" s="1" t="s">
        <v>15</v>
      </c>
      <c r="E2635" s="1"/>
      <c r="F2635" s="1"/>
      <c r="G2635" s="1"/>
      <c r="H2635" s="1"/>
      <c r="I2635" s="1"/>
      <c r="J2635" s="1"/>
      <c r="K2635" s="1"/>
      <c r="L2635" s="1"/>
      <c r="M2635" s="1"/>
      <c r="N2635" s="1">
        <v>38.514461883408075</v>
      </c>
      <c r="O2635" s="1">
        <v>44.48870116156283</v>
      </c>
      <c r="P2635" s="1">
        <v>46.290739030023097</v>
      </c>
      <c r="Q2635" s="1">
        <v>48.450262078395625</v>
      </c>
      <c r="R2635" s="1">
        <v>46.378068592057765</v>
      </c>
      <c r="S2635" s="1">
        <v>45.741395348837216</v>
      </c>
      <c r="T2635" s="1">
        <v>45.373120728929386</v>
      </c>
      <c r="U2635" s="1">
        <v>48.52494042891184</v>
      </c>
      <c r="V2635" s="1">
        <v>49.936749116607771</v>
      </c>
      <c r="W2635" s="1">
        <v>50.885362095531598</v>
      </c>
      <c r="X2635" s="1">
        <v>50.014007696536559</v>
      </c>
      <c r="Y2635" s="1">
        <v>51.113872957472132</v>
      </c>
    </row>
    <row r="2636" spans="1:25" x14ac:dyDescent="0.25">
      <c r="A2636" s="1" t="s">
        <v>313</v>
      </c>
      <c r="B2636" s="1" t="s">
        <v>16</v>
      </c>
      <c r="C2636" s="1"/>
      <c r="D2636" s="1" t="s">
        <v>17</v>
      </c>
      <c r="E2636" s="1"/>
      <c r="F2636" s="1"/>
      <c r="G2636" s="1"/>
      <c r="H2636" s="1"/>
      <c r="I2636" s="1"/>
      <c r="J2636" s="1"/>
      <c r="K2636" s="1"/>
      <c r="L2636" s="1"/>
      <c r="M2636" s="1"/>
      <c r="N2636" s="1">
        <v>17.976818634778276</v>
      </c>
      <c r="O2636" s="1">
        <v>17.476451953537488</v>
      </c>
      <c r="P2636" s="1">
        <v>17.986085450346419</v>
      </c>
      <c r="Q2636" s="1">
        <v>18.471946216955335</v>
      </c>
      <c r="R2636" s="1">
        <v>18.054444945848374</v>
      </c>
      <c r="S2636" s="1">
        <v>18.699534883720929</v>
      </c>
      <c r="T2636" s="1">
        <v>19.818041002277905</v>
      </c>
      <c r="U2636" s="1">
        <v>21.047656870532169</v>
      </c>
      <c r="V2636" s="1">
        <v>20.918672703180214</v>
      </c>
      <c r="W2636" s="1">
        <v>20.375500770416025</v>
      </c>
      <c r="X2636" s="1">
        <v>20.244442001099507</v>
      </c>
      <c r="Y2636" s="1">
        <v>20.820679580132023</v>
      </c>
    </row>
    <row r="2637" spans="1:25" x14ac:dyDescent="0.25">
      <c r="A2637" s="1" t="s">
        <v>313</v>
      </c>
      <c r="B2637" s="1" t="s">
        <v>18</v>
      </c>
      <c r="C2637" s="1"/>
      <c r="D2637" s="1" t="s">
        <v>19</v>
      </c>
      <c r="E2637" s="1"/>
      <c r="F2637" s="1"/>
      <c r="G2637" s="1"/>
      <c r="H2637" s="1"/>
      <c r="I2637" s="1"/>
      <c r="J2637" s="1"/>
      <c r="K2637" s="1"/>
      <c r="L2637" s="1"/>
      <c r="M2637" s="1"/>
      <c r="N2637" s="1">
        <v>7.8267584097859331</v>
      </c>
      <c r="O2637" s="1">
        <v>8.5690140845070424</v>
      </c>
      <c r="P2637" s="1">
        <v>8.6975530179445357</v>
      </c>
      <c r="Q2637" s="1">
        <v>7.72399747395011</v>
      </c>
      <c r="R2637" s="1">
        <v>9.1012157107231921</v>
      </c>
      <c r="S2637" s="1">
        <v>9.3173058933582791</v>
      </c>
      <c r="T2637" s="1">
        <v>10.098309252997232</v>
      </c>
      <c r="U2637" s="1">
        <v>8.9955091714105002</v>
      </c>
      <c r="V2637" s="1">
        <v>8.857104557640751</v>
      </c>
      <c r="W2637" s="1">
        <v>9.1779568049365778</v>
      </c>
      <c r="X2637" s="1">
        <v>10.925332424139107</v>
      </c>
      <c r="Y2637" s="1">
        <v>11.317103448275862</v>
      </c>
    </row>
    <row r="2638" spans="1:25" x14ac:dyDescent="0.25">
      <c r="A2638" s="1" t="s">
        <v>313</v>
      </c>
      <c r="B2638" s="1" t="s">
        <v>20</v>
      </c>
      <c r="C2638" s="1"/>
      <c r="D2638" s="1" t="s">
        <v>21</v>
      </c>
      <c r="E2638" s="1">
        <v>150.6</v>
      </c>
      <c r="F2638" s="1">
        <v>148.9</v>
      </c>
      <c r="G2638" s="1">
        <v>153.1</v>
      </c>
      <c r="H2638" s="1">
        <v>153.39999999999998</v>
      </c>
      <c r="I2638" s="1">
        <v>149.6</v>
      </c>
      <c r="J2638" s="1">
        <v>152.79999999999998</v>
      </c>
      <c r="K2638" s="1">
        <v>151.30000000000001</v>
      </c>
      <c r="L2638" s="1">
        <v>157.4</v>
      </c>
      <c r="M2638" s="1">
        <v>162.5</v>
      </c>
      <c r="N2638" s="1">
        <v>161.02675840978591</v>
      </c>
      <c r="O2638" s="1">
        <v>167.76901408450703</v>
      </c>
      <c r="P2638" s="1">
        <v>169.99755301794454</v>
      </c>
      <c r="Q2638" s="1">
        <v>170.12399747395011</v>
      </c>
      <c r="R2638" s="1">
        <v>169.10121571072318</v>
      </c>
      <c r="S2638" s="1">
        <v>175.5173058933583</v>
      </c>
      <c r="T2638" s="1">
        <v>176.19830925299726</v>
      </c>
      <c r="U2638" s="1">
        <v>179.69550917141052</v>
      </c>
      <c r="V2638" s="1">
        <v>181.15710455764076</v>
      </c>
      <c r="W2638" s="1">
        <v>179.17795680493657</v>
      </c>
      <c r="X2638" s="1">
        <v>178.32533242413911</v>
      </c>
      <c r="Y2638" s="1">
        <v>178.9171034482759</v>
      </c>
    </row>
    <row r="2639" spans="1:25" x14ac:dyDescent="0.25">
      <c r="A2639" s="1" t="s">
        <v>314</v>
      </c>
      <c r="B2639" s="1" t="s">
        <v>4</v>
      </c>
      <c r="C2639" s="1"/>
      <c r="D2639" s="1" t="s">
        <v>5</v>
      </c>
      <c r="E2639" s="1"/>
      <c r="F2639" s="1"/>
      <c r="G2639" s="1"/>
      <c r="H2639" s="1"/>
      <c r="I2639" s="1"/>
      <c r="J2639" s="1"/>
      <c r="K2639" s="1"/>
      <c r="L2639" s="1"/>
      <c r="M2639" s="1"/>
      <c r="N2639" s="1">
        <v>11.2</v>
      </c>
      <c r="O2639" s="1">
        <v>11.4</v>
      </c>
      <c r="P2639" s="1">
        <v>9.1999999999999993</v>
      </c>
      <c r="Q2639" s="1">
        <v>10.5</v>
      </c>
      <c r="R2639" s="1">
        <v>11.1</v>
      </c>
      <c r="S2639" s="1">
        <v>10.5</v>
      </c>
      <c r="T2639" s="1">
        <v>9.4</v>
      </c>
      <c r="U2639" s="1">
        <v>7.8</v>
      </c>
      <c r="V2639" s="1">
        <v>9.1999999999999993</v>
      </c>
      <c r="W2639" s="1">
        <v>10</v>
      </c>
      <c r="X2639" s="1">
        <v>10.199999999999999</v>
      </c>
      <c r="Y2639" s="1">
        <v>8.8000000000000007</v>
      </c>
    </row>
    <row r="2640" spans="1:25" x14ac:dyDescent="0.25">
      <c r="A2640" s="1" t="s">
        <v>314</v>
      </c>
      <c r="B2640" s="1" t="s">
        <v>6</v>
      </c>
      <c r="C2640" s="1"/>
      <c r="D2640" s="1" t="s">
        <v>7</v>
      </c>
      <c r="E2640" s="1"/>
      <c r="F2640" s="1"/>
      <c r="G2640" s="1"/>
      <c r="H2640" s="1"/>
      <c r="I2640" s="1"/>
      <c r="J2640" s="1"/>
      <c r="K2640" s="1"/>
      <c r="L2640" s="1"/>
      <c r="M2640" s="1"/>
      <c r="N2640" s="1">
        <v>29.878693907333087</v>
      </c>
      <c r="O2640" s="1">
        <v>30.695213261314962</v>
      </c>
      <c r="P2640" s="1">
        <v>29.913557443664573</v>
      </c>
      <c r="Q2640" s="1">
        <v>30.45172981878089</v>
      </c>
      <c r="R2640" s="1">
        <v>30.677234310375837</v>
      </c>
      <c r="S2640" s="1">
        <v>31.306659388646288</v>
      </c>
      <c r="T2640" s="1">
        <v>31.39763995609221</v>
      </c>
      <c r="U2640" s="1">
        <v>29.336488658689049</v>
      </c>
      <c r="V2640" s="1">
        <v>29.901837837837842</v>
      </c>
      <c r="W2640" s="1">
        <v>32.468551749139031</v>
      </c>
      <c r="X2640" s="1">
        <v>31.921397694524497</v>
      </c>
      <c r="Y2640" s="1">
        <v>30.029139072847681</v>
      </c>
    </row>
    <row r="2641" spans="1:25" x14ac:dyDescent="0.25">
      <c r="A2641" s="1" t="s">
        <v>314</v>
      </c>
      <c r="B2641" s="1" t="s">
        <v>8</v>
      </c>
      <c r="C2641" s="1"/>
      <c r="D2641" s="1" t="s">
        <v>9</v>
      </c>
      <c r="E2641" s="1"/>
      <c r="F2641" s="1"/>
      <c r="G2641" s="1"/>
      <c r="H2641" s="1"/>
      <c r="I2641" s="1"/>
      <c r="J2641" s="1"/>
      <c r="K2641" s="1"/>
      <c r="L2641" s="1"/>
      <c r="M2641" s="1"/>
      <c r="N2641" s="1">
        <v>36.685625684056916</v>
      </c>
      <c r="O2641" s="1">
        <v>35.303762339355558</v>
      </c>
      <c r="P2641" s="1">
        <v>31.984226080531954</v>
      </c>
      <c r="Q2641" s="1">
        <v>30.640527182866553</v>
      </c>
      <c r="R2641" s="1">
        <v>33.285236468261104</v>
      </c>
      <c r="S2641" s="1">
        <v>37.544141193595344</v>
      </c>
      <c r="T2641" s="1">
        <v>35.382821075740942</v>
      </c>
      <c r="U2641" s="1">
        <v>34.398964100732279</v>
      </c>
      <c r="V2641" s="1">
        <v>34.042954954954951</v>
      </c>
      <c r="W2641" s="1">
        <v>29.176255211165479</v>
      </c>
      <c r="X2641" s="1">
        <v>30.625774495677234</v>
      </c>
      <c r="Y2641" s="1">
        <v>29.745033112582785</v>
      </c>
    </row>
    <row r="2642" spans="1:25" x14ac:dyDescent="0.25">
      <c r="A2642" s="1" t="s">
        <v>314</v>
      </c>
      <c r="B2642" s="1" t="s">
        <v>10</v>
      </c>
      <c r="C2642" s="1"/>
      <c r="D2642" s="1" t="s">
        <v>11</v>
      </c>
      <c r="E2642" s="1"/>
      <c r="F2642" s="1"/>
      <c r="G2642" s="1"/>
      <c r="H2642" s="1"/>
      <c r="I2642" s="1"/>
      <c r="J2642" s="1"/>
      <c r="K2642" s="1"/>
      <c r="L2642" s="1"/>
      <c r="M2642" s="1"/>
      <c r="N2642" s="1">
        <v>5.735680408609996</v>
      </c>
      <c r="O2642" s="1">
        <v>6.1010243993294848</v>
      </c>
      <c r="P2642" s="1">
        <v>6.0022164758034737</v>
      </c>
      <c r="Q2642" s="1">
        <v>5.9077429983525533</v>
      </c>
      <c r="R2642" s="1">
        <v>5.9375292213630644</v>
      </c>
      <c r="S2642" s="1">
        <v>6.1491994177583695</v>
      </c>
      <c r="T2642" s="1">
        <v>6.9195389681668491</v>
      </c>
      <c r="U2642" s="1">
        <v>6.4645472405786739</v>
      </c>
      <c r="V2642" s="1">
        <v>6.0552072072072072</v>
      </c>
      <c r="W2642" s="1">
        <v>7.1551930396954875</v>
      </c>
      <c r="X2642" s="1">
        <v>8.3528278097982707</v>
      </c>
      <c r="Y2642" s="1">
        <v>7.8258278145695357</v>
      </c>
    </row>
    <row r="2643" spans="1:25" x14ac:dyDescent="0.25">
      <c r="A2643" s="1" t="s">
        <v>314</v>
      </c>
      <c r="B2643" s="1" t="s">
        <v>12</v>
      </c>
      <c r="C2643" s="1"/>
      <c r="D2643" s="1" t="s">
        <v>13</v>
      </c>
      <c r="E2643" s="1"/>
      <c r="F2643" s="1"/>
      <c r="G2643" s="1"/>
      <c r="H2643" s="1"/>
      <c r="I2643" s="1"/>
      <c r="J2643" s="1"/>
      <c r="K2643" s="1"/>
      <c r="L2643" s="1"/>
      <c r="M2643" s="1"/>
      <c r="N2643" s="1">
        <v>16.425012456402591</v>
      </c>
      <c r="O2643" s="1">
        <v>16.826363956353397</v>
      </c>
      <c r="P2643" s="1">
        <v>16.645404157043881</v>
      </c>
      <c r="Q2643" s="1">
        <v>15.872037374658156</v>
      </c>
      <c r="R2643" s="1">
        <v>16.528948555956681</v>
      </c>
      <c r="S2643" s="1">
        <v>16.102507090187181</v>
      </c>
      <c r="T2643" s="1">
        <v>16.821218678815491</v>
      </c>
      <c r="U2643" s="1">
        <v>18.181459207988201</v>
      </c>
      <c r="V2643" s="1">
        <v>19.408237632508833</v>
      </c>
      <c r="W2643" s="1">
        <v>18.37953995157385</v>
      </c>
      <c r="X2643" s="1">
        <v>17.846399120395823</v>
      </c>
      <c r="Y2643" s="1">
        <v>17.394124012552755</v>
      </c>
    </row>
    <row r="2644" spans="1:25" x14ac:dyDescent="0.25">
      <c r="A2644" s="1" t="s">
        <v>314</v>
      </c>
      <c r="B2644" s="1" t="s">
        <v>14</v>
      </c>
      <c r="C2644" s="1"/>
      <c r="D2644" s="1" t="s">
        <v>15</v>
      </c>
      <c r="E2644" s="1"/>
      <c r="F2644" s="1"/>
      <c r="G2644" s="1"/>
      <c r="H2644" s="1"/>
      <c r="I2644" s="1"/>
      <c r="J2644" s="1"/>
      <c r="K2644" s="1"/>
      <c r="L2644" s="1"/>
      <c r="M2644" s="1"/>
      <c r="N2644" s="1">
        <v>53.570627802690588</v>
      </c>
      <c r="O2644" s="1">
        <v>58.782259767687435</v>
      </c>
      <c r="P2644" s="1">
        <v>59.16591224018476</v>
      </c>
      <c r="Q2644" s="1">
        <v>60.182885141294435</v>
      </c>
      <c r="R2644" s="1">
        <v>57.346660649819498</v>
      </c>
      <c r="S2644" s="1">
        <v>54.72526375496313</v>
      </c>
      <c r="T2644" s="1">
        <v>54.482118451025059</v>
      </c>
      <c r="U2644" s="1">
        <v>58.321593101100653</v>
      </c>
      <c r="V2644" s="1">
        <v>61.16819787985866</v>
      </c>
      <c r="W2644" s="1">
        <v>55.212348668280882</v>
      </c>
      <c r="X2644" s="1">
        <v>55.990159428257286</v>
      </c>
      <c r="Y2644" s="1">
        <v>58.625440969592042</v>
      </c>
    </row>
    <row r="2645" spans="1:25" x14ac:dyDescent="0.25">
      <c r="A2645" s="1" t="s">
        <v>314</v>
      </c>
      <c r="B2645" s="1" t="s">
        <v>16</v>
      </c>
      <c r="C2645" s="1"/>
      <c r="D2645" s="1" t="s">
        <v>17</v>
      </c>
      <c r="E2645" s="1"/>
      <c r="F2645" s="1"/>
      <c r="G2645" s="1"/>
      <c r="H2645" s="1"/>
      <c r="I2645" s="1"/>
      <c r="J2645" s="1"/>
      <c r="K2645" s="1"/>
      <c r="L2645" s="1"/>
      <c r="M2645" s="1"/>
      <c r="N2645" s="1">
        <v>25.004359740906828</v>
      </c>
      <c r="O2645" s="1">
        <v>23.091376275959171</v>
      </c>
      <c r="P2645" s="1">
        <v>22.98868360277136</v>
      </c>
      <c r="Q2645" s="1">
        <v>22.945077484047403</v>
      </c>
      <c r="R2645" s="1">
        <v>22.324390794223827</v>
      </c>
      <c r="S2645" s="1">
        <v>22.372229154849688</v>
      </c>
      <c r="T2645" s="1">
        <v>23.796662870159448</v>
      </c>
      <c r="U2645" s="1">
        <v>25.296947690911153</v>
      </c>
      <c r="V2645" s="1">
        <v>25.62356448763251</v>
      </c>
      <c r="W2645" s="1">
        <v>22.108111380145278</v>
      </c>
      <c r="X2645" s="1">
        <v>22.663441451346895</v>
      </c>
      <c r="Y2645" s="1">
        <v>23.880435017855216</v>
      </c>
    </row>
    <row r="2646" spans="1:25" x14ac:dyDescent="0.25">
      <c r="A2646" s="1" t="s">
        <v>314</v>
      </c>
      <c r="B2646" s="1" t="s">
        <v>18</v>
      </c>
      <c r="C2646" s="1"/>
      <c r="D2646" s="1" t="s">
        <v>19</v>
      </c>
      <c r="E2646" s="1"/>
      <c r="F2646" s="1"/>
      <c r="G2646" s="1"/>
      <c r="H2646" s="1"/>
      <c r="I2646" s="1"/>
      <c r="J2646" s="1"/>
      <c r="K2646" s="1"/>
      <c r="L2646" s="1"/>
      <c r="M2646" s="1"/>
      <c r="N2646" s="1">
        <v>7.0403669724770639</v>
      </c>
      <c r="O2646" s="1">
        <v>8.4644757433489843</v>
      </c>
      <c r="P2646" s="1">
        <v>10.21073409461664</v>
      </c>
      <c r="Q2646" s="1">
        <v>11.19052731291443</v>
      </c>
      <c r="R2646" s="1">
        <v>11.575031172069824</v>
      </c>
      <c r="S2646" s="1">
        <v>10.251138135328969</v>
      </c>
      <c r="T2646" s="1">
        <v>10.746541653857978</v>
      </c>
      <c r="U2646" s="1">
        <v>9.6183428209993682</v>
      </c>
      <c r="V2646" s="1">
        <v>9.1308981233243962</v>
      </c>
      <c r="W2646" s="1">
        <v>10.005622214604045</v>
      </c>
      <c r="X2646" s="1">
        <v>10.841527446300717</v>
      </c>
      <c r="Y2646" s="1">
        <v>9.8002758620689665</v>
      </c>
    </row>
    <row r="2647" spans="1:25" x14ac:dyDescent="0.25">
      <c r="A2647" s="1" t="s">
        <v>314</v>
      </c>
      <c r="B2647" s="1" t="s">
        <v>20</v>
      </c>
      <c r="C2647" s="1"/>
      <c r="D2647" s="1" t="s">
        <v>21</v>
      </c>
      <c r="E2647" s="1">
        <v>177.70000000000002</v>
      </c>
      <c r="F2647" s="1">
        <v>179.1</v>
      </c>
      <c r="G2647" s="1">
        <v>186.3</v>
      </c>
      <c r="H2647" s="1">
        <v>188.5</v>
      </c>
      <c r="I2647" s="1">
        <v>182.70000000000002</v>
      </c>
      <c r="J2647" s="1">
        <v>187.4</v>
      </c>
      <c r="K2647" s="1">
        <v>184.6</v>
      </c>
      <c r="L2647" s="1">
        <v>183.5</v>
      </c>
      <c r="M2647" s="1">
        <v>182.29999999999998</v>
      </c>
      <c r="N2647" s="1">
        <v>185.54036697247707</v>
      </c>
      <c r="O2647" s="1">
        <v>190.66447574334899</v>
      </c>
      <c r="P2647" s="1">
        <v>186.11073409461667</v>
      </c>
      <c r="Q2647" s="1">
        <v>187.69052731291444</v>
      </c>
      <c r="R2647" s="1">
        <v>188.77503117206984</v>
      </c>
      <c r="S2647" s="1">
        <v>188.95113813532896</v>
      </c>
      <c r="T2647" s="1">
        <v>188.94654165385796</v>
      </c>
      <c r="U2647" s="1">
        <v>189.41834282099938</v>
      </c>
      <c r="V2647" s="1">
        <v>194.53089812332439</v>
      </c>
      <c r="W2647" s="1">
        <v>184.50562221460407</v>
      </c>
      <c r="X2647" s="1">
        <v>188.44152744630074</v>
      </c>
      <c r="Y2647" s="1">
        <v>186.10027586206897</v>
      </c>
    </row>
    <row r="2648" spans="1:25" x14ac:dyDescent="0.25">
      <c r="A2648" s="1" t="s">
        <v>315</v>
      </c>
      <c r="B2648" s="1" t="s">
        <v>4</v>
      </c>
      <c r="C2648" s="1"/>
      <c r="D2648" s="1" t="s">
        <v>5</v>
      </c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>
        <v>10</v>
      </c>
      <c r="R2648" s="1">
        <v>9.9</v>
      </c>
      <c r="S2648" s="1">
        <v>8.5</v>
      </c>
      <c r="T2648" s="1">
        <v>11.1</v>
      </c>
      <c r="U2648" s="1">
        <v>15.2</v>
      </c>
      <c r="V2648" s="1">
        <v>15.5</v>
      </c>
      <c r="W2648" s="1">
        <v>16.2</v>
      </c>
      <c r="X2648" s="1">
        <v>16.399999999999999</v>
      </c>
      <c r="Y2648" s="1">
        <v>14.5</v>
      </c>
    </row>
    <row r="2649" spans="1:25" x14ac:dyDescent="0.25">
      <c r="A2649" s="1" t="s">
        <v>315</v>
      </c>
      <c r="B2649" s="1" t="s">
        <v>6</v>
      </c>
      <c r="C2649" s="1"/>
      <c r="D2649" s="1" t="s">
        <v>7</v>
      </c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>
        <v>42.561327561327566</v>
      </c>
      <c r="R2649" s="1">
        <v>47.764026845637581</v>
      </c>
      <c r="S2649" s="1">
        <v>47.562417871222081</v>
      </c>
      <c r="T2649" s="1">
        <v>50.199999999999996</v>
      </c>
      <c r="U2649" s="1">
        <v>46.800000000000004</v>
      </c>
      <c r="V2649" s="1">
        <v>46.461133069828719</v>
      </c>
      <c r="W2649" s="1">
        <v>45.6</v>
      </c>
      <c r="X2649" s="1">
        <v>45.4</v>
      </c>
      <c r="Y2649" s="1">
        <v>46</v>
      </c>
    </row>
    <row r="2650" spans="1:25" x14ac:dyDescent="0.25">
      <c r="A2650" s="1" t="s">
        <v>315</v>
      </c>
      <c r="B2650" s="1" t="s">
        <v>8</v>
      </c>
      <c r="C2650" s="1"/>
      <c r="D2650" s="1" t="s">
        <v>9</v>
      </c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>
        <v>36.919480519480516</v>
      </c>
      <c r="R2650" s="1">
        <v>33.015838926174496</v>
      </c>
      <c r="S2650" s="1">
        <v>34.514848883048614</v>
      </c>
      <c r="T2650" s="1">
        <v>37.200000000000003</v>
      </c>
      <c r="U2650" s="1">
        <v>40.399999999999991</v>
      </c>
      <c r="V2650" s="1">
        <v>41.415151515151521</v>
      </c>
      <c r="W2650" s="1">
        <v>44</v>
      </c>
      <c r="X2650" s="1">
        <v>46</v>
      </c>
      <c r="Y2650" s="1">
        <v>49.8</v>
      </c>
    </row>
    <row r="2651" spans="1:25" x14ac:dyDescent="0.25">
      <c r="A2651" s="1" t="s">
        <v>315</v>
      </c>
      <c r="B2651" s="1" t="s">
        <v>10</v>
      </c>
      <c r="C2651" s="1"/>
      <c r="D2651" s="1" t="s">
        <v>11</v>
      </c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>
        <v>13.319191919191921</v>
      </c>
      <c r="R2651" s="1">
        <v>15.020134228187917</v>
      </c>
      <c r="S2651" s="1">
        <v>17.322733245729307</v>
      </c>
      <c r="T2651" s="1">
        <v>18.699999999999996</v>
      </c>
      <c r="U2651" s="1">
        <v>17.100000000000005</v>
      </c>
      <c r="V2651" s="1">
        <v>18.023715415019762</v>
      </c>
      <c r="W2651" s="1">
        <v>19.8</v>
      </c>
      <c r="X2651" s="1">
        <v>18.8</v>
      </c>
      <c r="Y2651" s="1">
        <v>20.399999999999999</v>
      </c>
    </row>
    <row r="2652" spans="1:25" x14ac:dyDescent="0.25">
      <c r="A2652" s="1" t="s">
        <v>315</v>
      </c>
      <c r="B2652" s="1" t="s">
        <v>12</v>
      </c>
      <c r="C2652" s="1"/>
      <c r="D2652" s="1" t="s">
        <v>13</v>
      </c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>
        <v>19</v>
      </c>
      <c r="R2652" s="1">
        <v>20.899999999999995</v>
      </c>
      <c r="S2652" s="1">
        <v>20.6</v>
      </c>
      <c r="T2652" s="1">
        <v>20.454945054945053</v>
      </c>
      <c r="U2652" s="1">
        <v>20.753880266075388</v>
      </c>
      <c r="V2652" s="1">
        <v>20.2</v>
      </c>
      <c r="W2652" s="1">
        <v>20.299999999999997</v>
      </c>
      <c r="X2652" s="1">
        <v>20.755838641188962</v>
      </c>
      <c r="Y2652" s="1">
        <v>19.800000000000004</v>
      </c>
    </row>
    <row r="2653" spans="1:25" x14ac:dyDescent="0.25">
      <c r="A2653" s="1" t="s">
        <v>315</v>
      </c>
      <c r="B2653" s="1" t="s">
        <v>14</v>
      </c>
      <c r="C2653" s="1"/>
      <c r="D2653" s="1" t="s">
        <v>15</v>
      </c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>
        <v>10.9</v>
      </c>
      <c r="R2653" s="1">
        <v>10.699999999999998</v>
      </c>
      <c r="S2653" s="1">
        <v>11.400000000000002</v>
      </c>
      <c r="T2653" s="1">
        <v>11.574505494505493</v>
      </c>
      <c r="U2653" s="1">
        <v>11.47450110864745</v>
      </c>
      <c r="V2653" s="1">
        <v>12.5</v>
      </c>
      <c r="W2653" s="1">
        <v>12.699999999999998</v>
      </c>
      <c r="X2653" s="1">
        <v>12.174097664543524</v>
      </c>
      <c r="Y2653" s="1">
        <v>12.300000000000002</v>
      </c>
    </row>
    <row r="2654" spans="1:25" x14ac:dyDescent="0.25">
      <c r="A2654" s="1" t="s">
        <v>315</v>
      </c>
      <c r="B2654" s="1" t="s">
        <v>16</v>
      </c>
      <c r="C2654" s="1"/>
      <c r="D2654" s="1" t="s">
        <v>17</v>
      </c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>
        <v>13.2</v>
      </c>
      <c r="R2654" s="1">
        <v>13.799999999999999</v>
      </c>
      <c r="S2654" s="1">
        <v>12.9</v>
      </c>
      <c r="T2654" s="1">
        <v>13.370549450549451</v>
      </c>
      <c r="U2654" s="1">
        <v>12.771618625277162</v>
      </c>
      <c r="V2654" s="1">
        <v>12.5</v>
      </c>
      <c r="W2654" s="1">
        <v>13.899999999999999</v>
      </c>
      <c r="X2654" s="1">
        <v>14.070063694267517</v>
      </c>
      <c r="Y2654" s="1">
        <v>14.000000000000002</v>
      </c>
    </row>
    <row r="2655" spans="1:25" x14ac:dyDescent="0.25">
      <c r="A2655" s="1" t="s">
        <v>315</v>
      </c>
      <c r="B2655" s="1" t="s">
        <v>18</v>
      </c>
      <c r="C2655" s="1"/>
      <c r="D2655" s="1" t="s">
        <v>19</v>
      </c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>
        <v>15.399999999999999</v>
      </c>
      <c r="R2655" s="1">
        <v>17.5</v>
      </c>
      <c r="S2655" s="1">
        <v>16.973949579831935</v>
      </c>
      <c r="T2655" s="1">
        <v>18.399999999999999</v>
      </c>
      <c r="U2655" s="1">
        <v>19.7</v>
      </c>
      <c r="V2655" s="1">
        <v>19.7</v>
      </c>
      <c r="W2655" s="1">
        <v>18</v>
      </c>
      <c r="X2655" s="1">
        <v>19.074568965517241</v>
      </c>
      <c r="Y2655" s="1">
        <v>19</v>
      </c>
    </row>
    <row r="2656" spans="1:25" x14ac:dyDescent="0.25">
      <c r="A2656" s="1" t="s">
        <v>315</v>
      </c>
      <c r="B2656" s="1" t="s">
        <v>20</v>
      </c>
      <c r="C2656" s="1"/>
      <c r="D2656" s="1" t="s">
        <v>21</v>
      </c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>
        <v>161.30000000000001</v>
      </c>
      <c r="R2656" s="1">
        <v>168.6</v>
      </c>
      <c r="S2656" s="1">
        <v>169.77394957983194</v>
      </c>
      <c r="T2656" s="1">
        <v>181</v>
      </c>
      <c r="U2656" s="1">
        <v>184.2</v>
      </c>
      <c r="V2656" s="1">
        <v>186.29999999999998</v>
      </c>
      <c r="W2656" s="1">
        <v>190.49999999999997</v>
      </c>
      <c r="X2656" s="1">
        <v>192.67456896551727</v>
      </c>
      <c r="Y2656" s="1">
        <v>195.8</v>
      </c>
    </row>
    <row r="2657" spans="1:25" x14ac:dyDescent="0.25">
      <c r="A2657" s="1" t="s">
        <v>316</v>
      </c>
      <c r="B2657" s="1" t="s">
        <v>4</v>
      </c>
      <c r="C2657" s="1"/>
      <c r="D2657" s="1" t="s">
        <v>5</v>
      </c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>
        <v>115.5</v>
      </c>
      <c r="R2657" s="1">
        <v>106.7</v>
      </c>
      <c r="S2657" s="1">
        <v>122</v>
      </c>
      <c r="T2657" s="1">
        <v>123.3</v>
      </c>
      <c r="U2657" s="1">
        <v>118.6</v>
      </c>
      <c r="V2657" s="1">
        <v>112.9</v>
      </c>
      <c r="W2657" s="1">
        <v>114.6</v>
      </c>
      <c r="X2657" s="1">
        <v>110.3</v>
      </c>
      <c r="Y2657" s="1">
        <v>103.8</v>
      </c>
    </row>
    <row r="2658" spans="1:25" x14ac:dyDescent="0.25">
      <c r="A2658" s="1" t="s">
        <v>316</v>
      </c>
      <c r="B2658" s="1" t="s">
        <v>6</v>
      </c>
      <c r="C2658" s="1"/>
      <c r="D2658" s="1" t="s">
        <v>7</v>
      </c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>
        <v>90.8</v>
      </c>
      <c r="R2658" s="1">
        <v>92.8</v>
      </c>
      <c r="S2658" s="1">
        <v>91.399999999999991</v>
      </c>
      <c r="T2658" s="1">
        <v>93.100000000000009</v>
      </c>
      <c r="U2658" s="1">
        <v>96.9</v>
      </c>
      <c r="V2658" s="1">
        <v>104.3</v>
      </c>
      <c r="W2658" s="1">
        <v>108.76214979988563</v>
      </c>
      <c r="X2658" s="1">
        <v>108.53922775601568</v>
      </c>
      <c r="Y2658" s="1">
        <v>112.50000000000001</v>
      </c>
    </row>
    <row r="2659" spans="1:25" x14ac:dyDescent="0.25">
      <c r="A2659" s="1" t="s">
        <v>316</v>
      </c>
      <c r="B2659" s="1" t="s">
        <v>8</v>
      </c>
      <c r="C2659" s="1"/>
      <c r="D2659" s="1" t="s">
        <v>9</v>
      </c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>
        <v>73.099999999999994</v>
      </c>
      <c r="R2659" s="1">
        <v>78.199999999999989</v>
      </c>
      <c r="S2659" s="1">
        <v>83.9</v>
      </c>
      <c r="T2659" s="1">
        <v>88.899999999999991</v>
      </c>
      <c r="U2659" s="1">
        <v>85.600000000000009</v>
      </c>
      <c r="V2659" s="1">
        <v>89.800000000000011</v>
      </c>
      <c r="W2659" s="1">
        <v>90.921555174385389</v>
      </c>
      <c r="X2659" s="1">
        <v>93.078119753777258</v>
      </c>
      <c r="Y2659" s="1">
        <v>111.29999999999998</v>
      </c>
    </row>
    <row r="2660" spans="1:25" x14ac:dyDescent="0.25">
      <c r="A2660" s="1" t="s">
        <v>316</v>
      </c>
      <c r="B2660" s="1" t="s">
        <v>10</v>
      </c>
      <c r="C2660" s="1"/>
      <c r="D2660" s="1" t="s">
        <v>11</v>
      </c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>
        <v>23.5</v>
      </c>
      <c r="R2660" s="1">
        <v>23.5</v>
      </c>
      <c r="S2660" s="1">
        <v>24</v>
      </c>
      <c r="T2660" s="1">
        <v>24.700000000000006</v>
      </c>
      <c r="U2660" s="1">
        <v>26.9</v>
      </c>
      <c r="V2660" s="1">
        <v>25.4</v>
      </c>
      <c r="W2660" s="1">
        <v>28.516295025728986</v>
      </c>
      <c r="X2660" s="1">
        <v>30.982652490207052</v>
      </c>
      <c r="Y2660" s="1">
        <v>34.200000000000003</v>
      </c>
    </row>
    <row r="2661" spans="1:25" x14ac:dyDescent="0.25">
      <c r="A2661" s="1" t="s">
        <v>316</v>
      </c>
      <c r="B2661" s="1" t="s">
        <v>12</v>
      </c>
      <c r="C2661" s="1"/>
      <c r="D2661" s="1" t="s">
        <v>13</v>
      </c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>
        <v>43.863202011735126</v>
      </c>
      <c r="R2661" s="1">
        <v>43.935954135954141</v>
      </c>
      <c r="S2661" s="1">
        <v>45</v>
      </c>
      <c r="T2661" s="1">
        <v>48.3</v>
      </c>
      <c r="U2661" s="1">
        <v>51.7</v>
      </c>
      <c r="V2661" s="1">
        <v>53.900000000000013</v>
      </c>
      <c r="W2661" s="1">
        <v>53.061409883720934</v>
      </c>
      <c r="X2661" s="1">
        <v>52.70000000000001</v>
      </c>
      <c r="Y2661" s="1">
        <v>53.136951983298552</v>
      </c>
    </row>
    <row r="2662" spans="1:25" x14ac:dyDescent="0.25">
      <c r="A2662" s="1" t="s">
        <v>316</v>
      </c>
      <c r="B2662" s="1" t="s">
        <v>14</v>
      </c>
      <c r="C2662" s="1"/>
      <c r="D2662" s="1" t="s">
        <v>15</v>
      </c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>
        <v>35.070578373847447</v>
      </c>
      <c r="R2662" s="1">
        <v>35.929402129402128</v>
      </c>
      <c r="S2662" s="1">
        <v>37.799999999999997</v>
      </c>
      <c r="T2662" s="1">
        <v>36.799999999999997</v>
      </c>
      <c r="U2662" s="1">
        <v>36.4</v>
      </c>
      <c r="V2662" s="1">
        <v>38.800000000000004</v>
      </c>
      <c r="W2662" s="1">
        <v>40.570494186046517</v>
      </c>
      <c r="X2662" s="1">
        <v>42.300000000000004</v>
      </c>
      <c r="Y2662" s="1">
        <v>44.631036882393886</v>
      </c>
    </row>
    <row r="2663" spans="1:25" x14ac:dyDescent="0.25">
      <c r="A2663" s="1" t="s">
        <v>316</v>
      </c>
      <c r="B2663" s="1" t="s">
        <v>16</v>
      </c>
      <c r="C2663" s="1"/>
      <c r="D2663" s="1" t="s">
        <v>17</v>
      </c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>
        <v>40.266219614417437</v>
      </c>
      <c r="R2663" s="1">
        <v>42.334643734643734</v>
      </c>
      <c r="S2663" s="1">
        <v>41.4</v>
      </c>
      <c r="T2663" s="1">
        <v>40.200000000000003</v>
      </c>
      <c r="U2663" s="1">
        <v>41.2</v>
      </c>
      <c r="V2663" s="1">
        <v>42.20000000000001</v>
      </c>
      <c r="W2663" s="1">
        <v>43.868095930232563</v>
      </c>
      <c r="X2663" s="1">
        <v>44.400000000000006</v>
      </c>
      <c r="Y2663" s="1">
        <v>46.032011134307588</v>
      </c>
    </row>
    <row r="2664" spans="1:25" x14ac:dyDescent="0.25">
      <c r="A2664" s="1" t="s">
        <v>316</v>
      </c>
      <c r="B2664" s="1" t="s">
        <v>18</v>
      </c>
      <c r="C2664" s="1"/>
      <c r="D2664" s="1" t="s">
        <v>19</v>
      </c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>
        <v>46.684755700325738</v>
      </c>
      <c r="R2664" s="1">
        <v>46.913603662524523</v>
      </c>
      <c r="S2664" s="1">
        <v>40.099999999999994</v>
      </c>
      <c r="T2664" s="1">
        <v>41.099999999999994</v>
      </c>
      <c r="U2664" s="1">
        <v>49.6</v>
      </c>
      <c r="V2664" s="1">
        <v>53.099999999999994</v>
      </c>
      <c r="W2664" s="1">
        <v>55.583603707995366</v>
      </c>
      <c r="X2664" s="1">
        <v>56.5</v>
      </c>
      <c r="Y2664" s="1">
        <v>70</v>
      </c>
    </row>
    <row r="2665" spans="1:25" x14ac:dyDescent="0.25">
      <c r="A2665" s="1" t="s">
        <v>316</v>
      </c>
      <c r="B2665" s="1" t="s">
        <v>20</v>
      </c>
      <c r="C2665" s="1"/>
      <c r="D2665" s="1" t="s">
        <v>21</v>
      </c>
      <c r="E2665" s="1"/>
      <c r="F2665" s="1"/>
      <c r="G2665" s="1"/>
      <c r="H2665" s="1"/>
      <c r="I2665" s="1"/>
      <c r="J2665" s="1"/>
      <c r="K2665" s="1"/>
      <c r="L2665" s="1">
        <v>377.1</v>
      </c>
      <c r="M2665" s="1">
        <v>398.1</v>
      </c>
      <c r="N2665" s="1"/>
      <c r="O2665" s="1"/>
      <c r="P2665" s="1"/>
      <c r="Q2665" s="1">
        <v>468.78475570032572</v>
      </c>
      <c r="R2665" s="1">
        <v>470.31360366252454</v>
      </c>
      <c r="S2665" s="1">
        <v>485.59999999999991</v>
      </c>
      <c r="T2665" s="1">
        <v>496.4</v>
      </c>
      <c r="U2665" s="1">
        <v>506.9</v>
      </c>
      <c r="V2665" s="1">
        <v>520.4</v>
      </c>
      <c r="W2665" s="1">
        <v>535.88360370799546</v>
      </c>
      <c r="X2665" s="1">
        <v>538.79999999999995</v>
      </c>
      <c r="Y2665" s="1">
        <v>575.6</v>
      </c>
    </row>
    <row r="2666" spans="1:25" x14ac:dyDescent="0.25">
      <c r="A2666" s="1" t="s">
        <v>317</v>
      </c>
      <c r="B2666" s="1" t="s">
        <v>4</v>
      </c>
      <c r="C2666" s="1"/>
      <c r="D2666" s="1" t="s">
        <v>5</v>
      </c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>
        <v>15.8</v>
      </c>
      <c r="T2666" s="1">
        <v>12</v>
      </c>
      <c r="U2666" s="1">
        <v>12.6</v>
      </c>
      <c r="V2666" s="1">
        <v>14.5</v>
      </c>
      <c r="W2666" s="1">
        <v>19.8</v>
      </c>
      <c r="X2666" s="1">
        <v>19.100000000000001</v>
      </c>
      <c r="Y2666" s="1">
        <v>16.8</v>
      </c>
    </row>
    <row r="2667" spans="1:25" x14ac:dyDescent="0.25">
      <c r="A2667" s="1" t="s">
        <v>317</v>
      </c>
      <c r="B2667" s="1" t="s">
        <v>6</v>
      </c>
      <c r="C2667" s="1"/>
      <c r="D2667" s="1" t="s">
        <v>7</v>
      </c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>
        <v>96.429446843512252</v>
      </c>
      <c r="T2667" s="1">
        <v>112.2588952521707</v>
      </c>
      <c r="U2667" s="1">
        <v>115.18199233716474</v>
      </c>
      <c r="V2667" s="1">
        <v>124.01540023692672</v>
      </c>
      <c r="W2667" s="1">
        <v>124.78983134920635</v>
      </c>
      <c r="X2667" s="1">
        <v>127.70737215679949</v>
      </c>
      <c r="Y2667" s="1">
        <v>126.86302075206741</v>
      </c>
    </row>
    <row r="2668" spans="1:25" x14ac:dyDescent="0.25">
      <c r="A2668" s="1" t="s">
        <v>317</v>
      </c>
      <c r="B2668" s="1" t="s">
        <v>8</v>
      </c>
      <c r="C2668" s="1"/>
      <c r="D2668" s="1" t="s">
        <v>9</v>
      </c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>
        <v>133.80018507094385</v>
      </c>
      <c r="T2668" s="1">
        <v>154.64903011269166</v>
      </c>
      <c r="U2668" s="1">
        <v>162.35882967607105</v>
      </c>
      <c r="V2668" s="1">
        <v>173.16310712472497</v>
      </c>
      <c r="W2668" s="1">
        <v>183.49963624338622</v>
      </c>
      <c r="X2668" s="1">
        <v>193.24494273269883</v>
      </c>
      <c r="Y2668" s="1">
        <v>199.15643626150722</v>
      </c>
    </row>
    <row r="2669" spans="1:25" x14ac:dyDescent="0.25">
      <c r="A2669" s="1" t="s">
        <v>317</v>
      </c>
      <c r="B2669" s="1" t="s">
        <v>10</v>
      </c>
      <c r="C2669" s="1"/>
      <c r="D2669" s="1" t="s">
        <v>11</v>
      </c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>
        <v>19.070368085543905</v>
      </c>
      <c r="T2669" s="1">
        <v>22.292074635137634</v>
      </c>
      <c r="U2669" s="1">
        <v>28.159177986764192</v>
      </c>
      <c r="V2669" s="1">
        <v>28.621492638348283</v>
      </c>
      <c r="W2669" s="1">
        <v>31.510532407407403</v>
      </c>
      <c r="X2669" s="1">
        <v>34.647685110501691</v>
      </c>
      <c r="Y2669" s="1">
        <v>34.680542986425344</v>
      </c>
    </row>
    <row r="2670" spans="1:25" x14ac:dyDescent="0.25">
      <c r="A2670" s="1" t="s">
        <v>317</v>
      </c>
      <c r="B2670" s="1" t="s">
        <v>12</v>
      </c>
      <c r="C2670" s="1"/>
      <c r="D2670" s="1" t="s">
        <v>13</v>
      </c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>
        <v>38.241970178440475</v>
      </c>
      <c r="T2670" s="1">
        <v>48.182112068965516</v>
      </c>
      <c r="U2670" s="1">
        <v>41.869894099848715</v>
      </c>
      <c r="V2670" s="1">
        <v>39.868980383703388</v>
      </c>
      <c r="W2670" s="1">
        <v>42.935000000000002</v>
      </c>
      <c r="X2670" s="1">
        <v>46.159014696750162</v>
      </c>
      <c r="Y2670" s="1">
        <v>46.825061324611617</v>
      </c>
    </row>
    <row r="2671" spans="1:25" x14ac:dyDescent="0.25">
      <c r="A2671" s="1" t="s">
        <v>317</v>
      </c>
      <c r="B2671" s="1" t="s">
        <v>14</v>
      </c>
      <c r="C2671" s="1"/>
      <c r="D2671" s="1" t="s">
        <v>15</v>
      </c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>
        <v>38.066414079687114</v>
      </c>
      <c r="T2671" s="1">
        <v>47.834568965517242</v>
      </c>
      <c r="U2671" s="1">
        <v>43.425869894099854</v>
      </c>
      <c r="V2671" s="1">
        <v>44.426234102177197</v>
      </c>
      <c r="W2671" s="1">
        <v>45.58712765957447</v>
      </c>
      <c r="X2671" s="1">
        <v>46.949617056510036</v>
      </c>
      <c r="Y2671" s="1">
        <v>48.186794766966479</v>
      </c>
    </row>
    <row r="2672" spans="1:25" x14ac:dyDescent="0.25">
      <c r="A2672" s="1" t="s">
        <v>317</v>
      </c>
      <c r="B2672" s="1" t="s">
        <v>16</v>
      </c>
      <c r="C2672" s="1"/>
      <c r="D2672" s="1" t="s">
        <v>17</v>
      </c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>
        <v>43.3916157418724</v>
      </c>
      <c r="T2672" s="1">
        <v>50.583318965517236</v>
      </c>
      <c r="U2672" s="1">
        <v>45.604236006051437</v>
      </c>
      <c r="V2672" s="1">
        <v>45.404785514119425</v>
      </c>
      <c r="W2672" s="1">
        <v>49.977872340425535</v>
      </c>
      <c r="X2672" s="1">
        <v>53.791368246739808</v>
      </c>
      <c r="Y2672" s="1">
        <v>56.38814390842191</v>
      </c>
    </row>
    <row r="2673" spans="1:25" x14ac:dyDescent="0.25">
      <c r="A2673" s="1" t="s">
        <v>317</v>
      </c>
      <c r="B2673" s="1" t="s">
        <v>18</v>
      </c>
      <c r="C2673" s="1"/>
      <c r="D2673" s="1" t="s">
        <v>19</v>
      </c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>
        <v>36.347409863240777</v>
      </c>
      <c r="T2673" s="1">
        <v>46.555067107566622</v>
      </c>
      <c r="U2673" s="1">
        <v>43.504456606724005</v>
      </c>
      <c r="V2673" s="1">
        <v>55.413918943700715</v>
      </c>
      <c r="W2673" s="1">
        <v>59.271559633027522</v>
      </c>
      <c r="X2673" s="1">
        <v>54.484225485551875</v>
      </c>
      <c r="Y2673" s="1">
        <v>50.243161933998465</v>
      </c>
    </row>
    <row r="2674" spans="1:25" x14ac:dyDescent="0.25">
      <c r="A2674" s="1" t="s">
        <v>317</v>
      </c>
      <c r="B2674" s="1" t="s">
        <v>20</v>
      </c>
      <c r="C2674" s="1"/>
      <c r="D2674" s="1" t="s">
        <v>21</v>
      </c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>
        <v>421.14740986324074</v>
      </c>
      <c r="T2674" s="1">
        <v>494.35506710756658</v>
      </c>
      <c r="U2674" s="1">
        <v>492.70445660672397</v>
      </c>
      <c r="V2674" s="1">
        <v>525.41391894370076</v>
      </c>
      <c r="W2674" s="1">
        <v>557.37155963302757</v>
      </c>
      <c r="X2674" s="1">
        <v>576.08422548555188</v>
      </c>
      <c r="Y2674" s="1">
        <v>579.1431619339985</v>
      </c>
    </row>
    <row r="2675" spans="1:25" x14ac:dyDescent="0.25">
      <c r="A2675" s="1" t="s">
        <v>318</v>
      </c>
      <c r="B2675" s="1" t="s">
        <v>4</v>
      </c>
      <c r="C2675" s="1"/>
      <c r="D2675" s="1" t="s">
        <v>5</v>
      </c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>
        <v>98.5</v>
      </c>
      <c r="T2675" s="1">
        <v>110.5</v>
      </c>
      <c r="U2675" s="1">
        <v>119</v>
      </c>
      <c r="V2675" s="1">
        <v>116.9</v>
      </c>
      <c r="W2675" s="1">
        <v>110.8</v>
      </c>
      <c r="X2675" s="1">
        <v>112</v>
      </c>
      <c r="Y2675" s="1">
        <v>104.2</v>
      </c>
    </row>
    <row r="2676" spans="1:25" x14ac:dyDescent="0.25">
      <c r="A2676" s="1" t="s">
        <v>318</v>
      </c>
      <c r="B2676" s="1" t="s">
        <v>6</v>
      </c>
      <c r="C2676" s="1"/>
      <c r="D2676" s="1" t="s">
        <v>7</v>
      </c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>
        <v>80.884145589142506</v>
      </c>
      <c r="T2676" s="1">
        <v>89.445593940513589</v>
      </c>
      <c r="U2676" s="1">
        <v>98.060344827586192</v>
      </c>
      <c r="V2676" s="1">
        <v>98.795143002200049</v>
      </c>
      <c r="W2676" s="1">
        <v>95.893700396825409</v>
      </c>
      <c r="X2676" s="1">
        <v>97.141345378286829</v>
      </c>
      <c r="Y2676" s="1">
        <v>100.76344203463879</v>
      </c>
    </row>
    <row r="2677" spans="1:25" x14ac:dyDescent="0.25">
      <c r="A2677" s="1" t="s">
        <v>318</v>
      </c>
      <c r="B2677" s="1" t="s">
        <v>8</v>
      </c>
      <c r="C2677" s="1"/>
      <c r="D2677" s="1" t="s">
        <v>9</v>
      </c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>
        <v>83.519802590993208</v>
      </c>
      <c r="T2677" s="1">
        <v>95.592536486236824</v>
      </c>
      <c r="U2677" s="1">
        <v>88.766300940438882</v>
      </c>
      <c r="V2677" s="1">
        <v>92.303943137586714</v>
      </c>
      <c r="W2677" s="1">
        <v>100.39229497354498</v>
      </c>
      <c r="X2677" s="1">
        <v>99.603694144216803</v>
      </c>
      <c r="Y2677" s="1">
        <v>101.09085660789515</v>
      </c>
    </row>
    <row r="2678" spans="1:25" x14ac:dyDescent="0.25">
      <c r="A2678" s="1" t="s">
        <v>318</v>
      </c>
      <c r="B2678" s="1" t="s">
        <v>10</v>
      </c>
      <c r="C2678" s="1"/>
      <c r="D2678" s="1" t="s">
        <v>11</v>
      </c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>
        <v>15.996051819864281</v>
      </c>
      <c r="T2678" s="1">
        <v>17.761869573249587</v>
      </c>
      <c r="U2678" s="1">
        <v>23.97335423197492</v>
      </c>
      <c r="V2678" s="1">
        <v>22.800913860213239</v>
      </c>
      <c r="W2678" s="1">
        <v>24.214004629629631</v>
      </c>
      <c r="X2678" s="1">
        <v>26.35496047749637</v>
      </c>
      <c r="Y2678" s="1">
        <v>27.545701357466061</v>
      </c>
    </row>
    <row r="2679" spans="1:25" x14ac:dyDescent="0.25">
      <c r="A2679" s="1" t="s">
        <v>318</v>
      </c>
      <c r="B2679" s="1" t="s">
        <v>12</v>
      </c>
      <c r="C2679" s="1"/>
      <c r="D2679" s="1" t="s">
        <v>13</v>
      </c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>
        <v>31.373111708628691</v>
      </c>
      <c r="T2679" s="1">
        <v>38.05926724137931</v>
      </c>
      <c r="U2679" s="1">
        <v>37.743678409336503</v>
      </c>
      <c r="V2679" s="1">
        <v>36.856520801896963</v>
      </c>
      <c r="W2679" s="1">
        <v>37.82</v>
      </c>
      <c r="X2679" s="1">
        <v>37.612212792382536</v>
      </c>
      <c r="Y2679" s="1">
        <v>37.825000000000003</v>
      </c>
    </row>
    <row r="2680" spans="1:25" x14ac:dyDescent="0.25">
      <c r="A2680" s="1" t="s">
        <v>318</v>
      </c>
      <c r="B2680" s="1" t="s">
        <v>14</v>
      </c>
      <c r="C2680" s="1"/>
      <c r="D2680" s="1" t="s">
        <v>15</v>
      </c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>
        <v>31.229088242483499</v>
      </c>
      <c r="T2680" s="1">
        <v>37.784741379310347</v>
      </c>
      <c r="U2680" s="1">
        <v>39.146315106980765</v>
      </c>
      <c r="V2680" s="1">
        <v>41.069433067471444</v>
      </c>
      <c r="W2680" s="1">
        <v>40.156170212765957</v>
      </c>
      <c r="X2680" s="1">
        <v>38.256427240736905</v>
      </c>
      <c r="Y2680" s="1">
        <v>38.924999999999997</v>
      </c>
    </row>
    <row r="2681" spans="1:25" x14ac:dyDescent="0.25">
      <c r="A2681" s="1" t="s">
        <v>318</v>
      </c>
      <c r="B2681" s="1" t="s">
        <v>16</v>
      </c>
      <c r="C2681" s="1"/>
      <c r="D2681" s="1" t="s">
        <v>17</v>
      </c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>
        <v>35.597800048887805</v>
      </c>
      <c r="T2681" s="1">
        <v>39.955991379310341</v>
      </c>
      <c r="U2681" s="1">
        <v>41.110006483682731</v>
      </c>
      <c r="V2681" s="1">
        <v>41.974046130631606</v>
      </c>
      <c r="W2681" s="1">
        <v>44.02382978723405</v>
      </c>
      <c r="X2681" s="1">
        <v>43.831359966880562</v>
      </c>
      <c r="Y2681" s="1">
        <v>45.55</v>
      </c>
    </row>
    <row r="2682" spans="1:25" x14ac:dyDescent="0.25">
      <c r="A2682" s="1" t="s">
        <v>318</v>
      </c>
      <c r="B2682" s="1" t="s">
        <v>18</v>
      </c>
      <c r="C2682" s="1"/>
      <c r="D2682" s="1" t="s">
        <v>19</v>
      </c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>
        <v>39.563966017405718</v>
      </c>
      <c r="T2682" s="1">
        <v>56.408908772612335</v>
      </c>
      <c r="U2682" s="1">
        <v>47.086415168100082</v>
      </c>
      <c r="V2682" s="1">
        <v>50.184705666605538</v>
      </c>
      <c r="W2682" s="1">
        <v>55.564831804281347</v>
      </c>
      <c r="X2682" s="1">
        <v>49.702873835465027</v>
      </c>
      <c r="Y2682" s="1">
        <v>49.941350729086722</v>
      </c>
    </row>
    <row r="2683" spans="1:25" x14ac:dyDescent="0.25">
      <c r="A2683" s="1" t="s">
        <v>318</v>
      </c>
      <c r="B2683" s="1" t="s">
        <v>20</v>
      </c>
      <c r="C2683" s="1"/>
      <c r="D2683" s="1" t="s">
        <v>21</v>
      </c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>
        <v>416.66396601740576</v>
      </c>
      <c r="T2683" s="1">
        <v>485.5089087726123</v>
      </c>
      <c r="U2683" s="1">
        <v>494.88641516810003</v>
      </c>
      <c r="V2683" s="1">
        <v>500.88470566660556</v>
      </c>
      <c r="W2683" s="1">
        <v>508.86483180428138</v>
      </c>
      <c r="X2683" s="1">
        <v>504.50287383546498</v>
      </c>
      <c r="Y2683" s="1">
        <v>505.84135072908668</v>
      </c>
    </row>
    <row r="2684" spans="1:25" x14ac:dyDescent="0.25">
      <c r="A2684" s="1" t="s">
        <v>319</v>
      </c>
      <c r="B2684" s="1" t="s">
        <v>4</v>
      </c>
      <c r="C2684" s="1"/>
      <c r="D2684" s="1" t="s">
        <v>5</v>
      </c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>
        <v>177.7</v>
      </c>
      <c r="T2684" s="1">
        <v>200.8</v>
      </c>
      <c r="U2684" s="1">
        <v>191.7</v>
      </c>
      <c r="V2684" s="1">
        <v>198.1</v>
      </c>
      <c r="W2684" s="1">
        <v>191.9</v>
      </c>
      <c r="X2684" s="1">
        <v>172.5</v>
      </c>
      <c r="Y2684" s="1">
        <v>171.4</v>
      </c>
    </row>
    <row r="2685" spans="1:25" x14ac:dyDescent="0.25">
      <c r="A2685" s="1" t="s">
        <v>319</v>
      </c>
      <c r="B2685" s="1" t="s">
        <v>6</v>
      </c>
      <c r="C2685" s="1"/>
      <c r="D2685" s="1" t="s">
        <v>7</v>
      </c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>
        <v>64.91377750359861</v>
      </c>
      <c r="T2685" s="1">
        <v>79.846554590799926</v>
      </c>
      <c r="U2685" s="1">
        <v>83.117816091954012</v>
      </c>
      <c r="V2685" s="1">
        <v>86.469453376205806</v>
      </c>
      <c r="W2685" s="1">
        <v>87.115128968253984</v>
      </c>
      <c r="X2685" s="1">
        <v>84.520148411034043</v>
      </c>
      <c r="Y2685" s="1">
        <v>92.480699017007325</v>
      </c>
    </row>
    <row r="2686" spans="1:25" x14ac:dyDescent="0.25">
      <c r="A2686" s="1" t="s">
        <v>319</v>
      </c>
      <c r="B2686" s="1" t="s">
        <v>8</v>
      </c>
      <c r="C2686" s="1"/>
      <c r="D2686" s="1" t="s">
        <v>9</v>
      </c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>
        <v>60.448550277606415</v>
      </c>
      <c r="T2686" s="1">
        <v>68.097727692591903</v>
      </c>
      <c r="U2686" s="1">
        <v>64.16191222570535</v>
      </c>
      <c r="V2686" s="1">
        <v>61.574276527331179</v>
      </c>
      <c r="W2686" s="1">
        <v>64.287533068783063</v>
      </c>
      <c r="X2686" s="1">
        <v>71.949088562671392</v>
      </c>
      <c r="Y2686" s="1">
        <v>73.137853019191766</v>
      </c>
    </row>
    <row r="2687" spans="1:25" x14ac:dyDescent="0.25">
      <c r="A2687" s="1" t="s">
        <v>319</v>
      </c>
      <c r="B2687" s="1" t="s">
        <v>10</v>
      </c>
      <c r="C2687" s="1"/>
      <c r="D2687" s="1" t="s">
        <v>11</v>
      </c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>
        <v>12.837672218794985</v>
      </c>
      <c r="T2687" s="1">
        <v>15.855717716608167</v>
      </c>
      <c r="U2687" s="1">
        <v>20.320271682340646</v>
      </c>
      <c r="V2687" s="1">
        <v>19.956270096463026</v>
      </c>
      <c r="W2687" s="1">
        <v>21.997337962962963</v>
      </c>
      <c r="X2687" s="1">
        <v>22.930763026294564</v>
      </c>
      <c r="Y2687" s="1">
        <v>25.281447963800904</v>
      </c>
    </row>
    <row r="2688" spans="1:25" x14ac:dyDescent="0.25">
      <c r="A2688" s="1" t="s">
        <v>319</v>
      </c>
      <c r="B2688" s="1" t="s">
        <v>12</v>
      </c>
      <c r="C2688" s="1"/>
      <c r="D2688" s="1" t="s">
        <v>13</v>
      </c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>
        <v>30.414666340747978</v>
      </c>
      <c r="T2688" s="1">
        <v>34.37823275862069</v>
      </c>
      <c r="U2688" s="1">
        <v>36.496217851739786</v>
      </c>
      <c r="V2688" s="1">
        <v>35.719163612847602</v>
      </c>
      <c r="W2688" s="1">
        <v>34.472000000000001</v>
      </c>
      <c r="X2688" s="1">
        <v>36.920927344235153</v>
      </c>
      <c r="Y2688" s="1">
        <v>35.845605069501232</v>
      </c>
    </row>
    <row r="2689" spans="1:25" x14ac:dyDescent="0.25">
      <c r="A2689" s="1" t="s">
        <v>319</v>
      </c>
      <c r="B2689" s="1" t="s">
        <v>14</v>
      </c>
      <c r="C2689" s="1"/>
      <c r="D2689" s="1" t="s">
        <v>15</v>
      </c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>
        <v>30.275042776827178</v>
      </c>
      <c r="T2689" s="1">
        <v>34.130258620689659</v>
      </c>
      <c r="U2689" s="1">
        <v>37.852496217851744</v>
      </c>
      <c r="V2689" s="1">
        <v>39.802069411511106</v>
      </c>
      <c r="W2689" s="1">
        <v>36.601361702127662</v>
      </c>
      <c r="X2689" s="1">
        <v>37.553301593872902</v>
      </c>
      <c r="Y2689" s="1">
        <v>36.888041700735897</v>
      </c>
    </row>
    <row r="2690" spans="1:25" x14ac:dyDescent="0.25">
      <c r="A2690" s="1" t="s">
        <v>319</v>
      </c>
      <c r="B2690" s="1" t="s">
        <v>16</v>
      </c>
      <c r="C2690" s="1"/>
      <c r="D2690" s="1" t="s">
        <v>17</v>
      </c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>
        <v>34.510290882424833</v>
      </c>
      <c r="T2690" s="1">
        <v>36.091508620689652</v>
      </c>
      <c r="U2690" s="1">
        <v>39.751285930408464</v>
      </c>
      <c r="V2690" s="1">
        <v>40.678766975641302</v>
      </c>
      <c r="W2690" s="1">
        <v>40.126638297872347</v>
      </c>
      <c r="X2690" s="1">
        <v>43.025771061891952</v>
      </c>
      <c r="Y2690" s="1">
        <v>43.166353229762876</v>
      </c>
    </row>
    <row r="2691" spans="1:25" x14ac:dyDescent="0.25">
      <c r="A2691" s="1" t="s">
        <v>319</v>
      </c>
      <c r="B2691" s="1" t="s">
        <v>18</v>
      </c>
      <c r="C2691" s="1"/>
      <c r="D2691" s="1" t="s">
        <v>19</v>
      </c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>
        <v>35.875031081641112</v>
      </c>
      <c r="T2691" s="1">
        <v>53.647150359852169</v>
      </c>
      <c r="U2691" s="1">
        <v>52.047849882720875</v>
      </c>
      <c r="V2691" s="1">
        <v>60.564514945901344</v>
      </c>
      <c r="W2691" s="1">
        <v>66.230275229357801</v>
      </c>
      <c r="X2691" s="1">
        <v>60.28861519027317</v>
      </c>
      <c r="Y2691" s="1">
        <v>61.119616270145819</v>
      </c>
    </row>
    <row r="2692" spans="1:25" x14ac:dyDescent="0.25">
      <c r="A2692" s="1" t="s">
        <v>319</v>
      </c>
      <c r="B2692" s="1" t="s">
        <v>20</v>
      </c>
      <c r="C2692" s="1"/>
      <c r="D2692" s="1" t="s">
        <v>21</v>
      </c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>
        <v>446.97503108164108</v>
      </c>
      <c r="T2692" s="1">
        <v>522.84715035985221</v>
      </c>
      <c r="U2692" s="1">
        <v>525.4478498827209</v>
      </c>
      <c r="V2692" s="1">
        <v>542.86451494590131</v>
      </c>
      <c r="W2692" s="1">
        <v>542.73027522935786</v>
      </c>
      <c r="X2692" s="1">
        <v>529.68861519027314</v>
      </c>
      <c r="Y2692" s="1">
        <v>539.31961627014584</v>
      </c>
    </row>
    <row r="2693" spans="1:25" x14ac:dyDescent="0.25">
      <c r="A2693" s="1" t="s">
        <v>320</v>
      </c>
      <c r="B2693" s="1" t="s">
        <v>4</v>
      </c>
      <c r="C2693" s="1"/>
      <c r="D2693" s="1" t="s">
        <v>5</v>
      </c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>
        <v>104</v>
      </c>
      <c r="T2693" s="1">
        <v>98</v>
      </c>
      <c r="U2693" s="1">
        <v>102.3</v>
      </c>
      <c r="V2693" s="1">
        <v>94.8</v>
      </c>
      <c r="W2693" s="1">
        <v>81.900000000000006</v>
      </c>
      <c r="X2693" s="1">
        <v>69.2</v>
      </c>
      <c r="Y2693" s="1">
        <v>73.599999999999994</v>
      </c>
    </row>
    <row r="2694" spans="1:25" x14ac:dyDescent="0.25">
      <c r="A2694" s="1" t="s">
        <v>320</v>
      </c>
      <c r="B2694" s="1" t="s">
        <v>6</v>
      </c>
      <c r="C2694" s="1"/>
      <c r="D2694" s="1" t="s">
        <v>7</v>
      </c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>
        <v>53.011906230721785</v>
      </c>
      <c r="T2694" s="1">
        <v>55.848956216515795</v>
      </c>
      <c r="U2694" s="1">
        <v>61.139846743295017</v>
      </c>
      <c r="V2694" s="1">
        <v>64.220003384667464</v>
      </c>
      <c r="W2694" s="1">
        <v>60.901339285714293</v>
      </c>
      <c r="X2694" s="1">
        <v>61.37131795450879</v>
      </c>
      <c r="Y2694" s="1">
        <v>61.733250117022934</v>
      </c>
    </row>
    <row r="2695" spans="1:25" x14ac:dyDescent="0.25">
      <c r="A2695" s="1" t="s">
        <v>320</v>
      </c>
      <c r="B2695" s="1" t="s">
        <v>8</v>
      </c>
      <c r="C2695" s="1"/>
      <c r="D2695" s="1" t="s">
        <v>9</v>
      </c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>
        <v>51.704194941394192</v>
      </c>
      <c r="T2695" s="1">
        <v>51.260705708479584</v>
      </c>
      <c r="U2695" s="1">
        <v>52.012957157784747</v>
      </c>
      <c r="V2695" s="1">
        <v>49.95867321035707</v>
      </c>
      <c r="W2695" s="1">
        <v>49.520535714285714</v>
      </c>
      <c r="X2695" s="1">
        <v>51.478319083723179</v>
      </c>
      <c r="Y2695" s="1">
        <v>51.690731783429555</v>
      </c>
    </row>
    <row r="2696" spans="1:25" x14ac:dyDescent="0.25">
      <c r="A2696" s="1" t="s">
        <v>320</v>
      </c>
      <c r="B2696" s="1" t="s">
        <v>10</v>
      </c>
      <c r="C2696" s="1"/>
      <c r="D2696" s="1" t="s">
        <v>11</v>
      </c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>
        <v>10.483898827884023</v>
      </c>
      <c r="T2696" s="1">
        <v>11.090338075004619</v>
      </c>
      <c r="U2696" s="1">
        <v>14.947196098920237</v>
      </c>
      <c r="V2696" s="1">
        <v>14.821323404975461</v>
      </c>
      <c r="W2696" s="1">
        <v>15.378125000000001</v>
      </c>
      <c r="X2696" s="1">
        <v>16.650362961768025</v>
      </c>
      <c r="Y2696" s="1">
        <v>16.876018099547512</v>
      </c>
    </row>
    <row r="2697" spans="1:25" x14ac:dyDescent="0.25">
      <c r="A2697" s="1" t="s">
        <v>320</v>
      </c>
      <c r="B2697" s="1" t="s">
        <v>12</v>
      </c>
      <c r="C2697" s="1"/>
      <c r="D2697" s="1" t="s">
        <v>13</v>
      </c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>
        <v>30.670251772182834</v>
      </c>
      <c r="T2697" s="1">
        <v>31.847521551724142</v>
      </c>
      <c r="U2697" s="1">
        <v>31.858223470931488</v>
      </c>
      <c r="V2697" s="1">
        <v>30.155335201552059</v>
      </c>
      <c r="W2697" s="1">
        <v>30.472999999999999</v>
      </c>
      <c r="X2697" s="1">
        <v>31.10784516663217</v>
      </c>
      <c r="Y2697" s="1">
        <v>30.866189697465252</v>
      </c>
    </row>
    <row r="2698" spans="1:25" x14ac:dyDescent="0.25">
      <c r="A2698" s="1" t="s">
        <v>320</v>
      </c>
      <c r="B2698" s="1" t="s">
        <v>14</v>
      </c>
      <c r="C2698" s="1"/>
      <c r="D2698" s="1" t="s">
        <v>15</v>
      </c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>
        <v>30.529454901002197</v>
      </c>
      <c r="T2698" s="1">
        <v>31.617801724137937</v>
      </c>
      <c r="U2698" s="1">
        <v>33.042143937756649</v>
      </c>
      <c r="V2698" s="1">
        <v>33.602263418840273</v>
      </c>
      <c r="W2698" s="1">
        <v>32.355340425531914</v>
      </c>
      <c r="X2698" s="1">
        <v>31.640654108880145</v>
      </c>
      <c r="Y2698" s="1">
        <v>31.763818479149631</v>
      </c>
    </row>
    <row r="2699" spans="1:25" x14ac:dyDescent="0.25">
      <c r="A2699" s="1" t="s">
        <v>320</v>
      </c>
      <c r="B2699" s="1" t="s">
        <v>16</v>
      </c>
      <c r="C2699" s="1"/>
      <c r="D2699" s="1" t="s">
        <v>17</v>
      </c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>
        <v>34.800293326814959</v>
      </c>
      <c r="T2699" s="1">
        <v>33.43467672413793</v>
      </c>
      <c r="U2699" s="1">
        <v>34.699632591311861</v>
      </c>
      <c r="V2699" s="1">
        <v>34.342401379607672</v>
      </c>
      <c r="W2699" s="1">
        <v>35.471659574468084</v>
      </c>
      <c r="X2699" s="1">
        <v>36.251500724487684</v>
      </c>
      <c r="Y2699" s="1">
        <v>37.169991823385111</v>
      </c>
    </row>
    <row r="2700" spans="1:25" x14ac:dyDescent="0.25">
      <c r="A2700" s="1" t="s">
        <v>320</v>
      </c>
      <c r="B2700" s="1" t="s">
        <v>18</v>
      </c>
      <c r="C2700" s="1"/>
      <c r="D2700" s="1" t="s">
        <v>19</v>
      </c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>
        <v>27.706651471197681</v>
      </c>
      <c r="T2700" s="1">
        <v>38.088873759968877</v>
      </c>
      <c r="U2700" s="1">
        <v>36.254026583268178</v>
      </c>
      <c r="V2700" s="1">
        <v>63.443590684027143</v>
      </c>
      <c r="W2700" s="1">
        <v>70.619062181447504</v>
      </c>
      <c r="X2700" s="1">
        <v>64.024285488709936</v>
      </c>
      <c r="Y2700" s="1">
        <v>62.002870299309286</v>
      </c>
    </row>
    <row r="2701" spans="1:25" x14ac:dyDescent="0.25">
      <c r="A2701" s="1" t="s">
        <v>320</v>
      </c>
      <c r="B2701" s="1" t="s">
        <v>20</v>
      </c>
      <c r="C2701" s="1"/>
      <c r="D2701" s="1" t="s">
        <v>21</v>
      </c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>
        <v>342.90665147119768</v>
      </c>
      <c r="T2701" s="1">
        <v>351.18887375996889</v>
      </c>
      <c r="U2701" s="1">
        <v>366.25402658326817</v>
      </c>
      <c r="V2701" s="1">
        <v>385.34359068402711</v>
      </c>
      <c r="W2701" s="1">
        <v>376.61906218144759</v>
      </c>
      <c r="X2701" s="1">
        <v>361.72428548871</v>
      </c>
      <c r="Y2701" s="1">
        <v>365.70287029930927</v>
      </c>
    </row>
    <row r="2702" spans="1:25" x14ac:dyDescent="0.25">
      <c r="A2702" s="1" t="s">
        <v>321</v>
      </c>
      <c r="B2702" s="1" t="s">
        <v>4</v>
      </c>
      <c r="C2702" s="1"/>
      <c r="D2702" s="1" t="s">
        <v>5</v>
      </c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>
        <f>[1]Employee_per_sector_orig!$AB$266*1/3</f>
        <v>148.46297237756315</v>
      </c>
      <c r="T2702" s="1">
        <f>[1]Employee_per_sector_orig!$AC$266*1/3</f>
        <v>131.08964582274191</v>
      </c>
      <c r="U2702" s="1">
        <f>[1]Employee_per_sector_orig!$AD$266*1/3</f>
        <v>137.24927978308762</v>
      </c>
      <c r="V2702" s="1"/>
      <c r="W2702" s="1">
        <f>[1]Employee_per_sector_orig!AF266*$W$2710/[1]Employee_per_sector_orig!$AF$274</f>
        <v>149.32365765968478</v>
      </c>
      <c r="X2702" s="1">
        <f>[1]Employee_per_sector_orig!AG266*$X$2710/[1]Employee_per_sector_orig!$AG$274</f>
        <v>150.25345978383325</v>
      </c>
      <c r="Y2702" s="1"/>
    </row>
    <row r="2703" spans="1:25" x14ac:dyDescent="0.25">
      <c r="A2703" s="1" t="s">
        <v>321</v>
      </c>
      <c r="B2703" s="1" t="s">
        <v>6</v>
      </c>
      <c r="C2703" s="1"/>
      <c r="D2703" s="1" t="s">
        <v>7</v>
      </c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>
        <f>[1]Employee_per_sector!AB205*1/3</f>
        <v>43.248601931875953</v>
      </c>
      <c r="T2703" s="1">
        <f>[1]Employee_per_sector!AC205*1/3</f>
        <v>38.187595322826638</v>
      </c>
      <c r="U2703" s="1">
        <f>[1]Employee_per_sector!AD205*1/3</f>
        <v>39.981952211489578</v>
      </c>
      <c r="V2703" s="1"/>
      <c r="W2703" s="1">
        <f>[1]Employee_per_sector_orig!AF267*$W$2710/[1]Employee_per_sector_orig!$AF$274</f>
        <v>43.499327311807306</v>
      </c>
      <c r="X2703" s="1">
        <f>[1]Employee_per_sector_orig!AG267*$X$2710/[1]Employee_per_sector_orig!$AG$274</f>
        <v>43.770187050762573</v>
      </c>
      <c r="Y2703" s="1"/>
    </row>
    <row r="2704" spans="1:25" x14ac:dyDescent="0.25">
      <c r="A2704" s="1" t="s">
        <v>321</v>
      </c>
      <c r="B2704" s="1" t="s">
        <v>8</v>
      </c>
      <c r="C2704" s="1"/>
      <c r="D2704" s="1" t="s">
        <v>9</v>
      </c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>
        <f>[1]Employee_per_sector!AB206*1/3</f>
        <v>37.075919335705812</v>
      </c>
      <c r="T2704" s="1">
        <f>[1]Employee_per_sector!AC206*1/3</f>
        <v>32.737247924080663</v>
      </c>
      <c r="U2704" s="1">
        <f>[1]Employee_per_sector!AD206*1/3</f>
        <v>34.275504151838668</v>
      </c>
      <c r="V2704" s="1"/>
      <c r="W2704" s="1">
        <f>[1]Employee_per_sector_orig!AF268*$W$2710/[1]Employee_per_sector_orig!$AF$274</f>
        <v>37.290859785720627</v>
      </c>
      <c r="X2704" s="1">
        <f>[1]Employee_per_sector_orig!AG268*$X$2710/[1]Employee_per_sector_orig!$AG$274</f>
        <v>37.523060906316729</v>
      </c>
      <c r="Y2704" s="1"/>
    </row>
    <row r="2705" spans="1:25" x14ac:dyDescent="0.25">
      <c r="A2705" s="1" t="s">
        <v>321</v>
      </c>
      <c r="B2705" s="1" t="s">
        <v>10</v>
      </c>
      <c r="C2705" s="1"/>
      <c r="D2705" s="1" t="s">
        <v>11</v>
      </c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>
        <f>[1]Employee_per_sector!AB207*1/3</f>
        <v>12.345365192340282</v>
      </c>
      <c r="T2705" s="1">
        <f>[1]Employee_per_sector!AC207*1/3</f>
        <v>10.900694797491951</v>
      </c>
      <c r="U2705" s="1">
        <f>[1]Employee_per_sector!AD207*1/3</f>
        <v>11.412896119301813</v>
      </c>
      <c r="V2705" s="1"/>
      <c r="W2705" s="1">
        <f>[1]Employee_per_sector_orig!AF269*$W$2710/[1]Employee_per_sector_orig!$AF$274</f>
        <v>12.416935052173359</v>
      </c>
      <c r="X2705" s="1">
        <f>[1]Employee_per_sector_orig!AG269*$X$2710/[1]Employee_per_sector_orig!$AG$274</f>
        <v>12.494252288891714</v>
      </c>
      <c r="Y2705" s="1"/>
    </row>
    <row r="2706" spans="1:25" x14ac:dyDescent="0.25">
      <c r="A2706" s="1" t="s">
        <v>321</v>
      </c>
      <c r="B2706" s="1" t="s">
        <v>12</v>
      </c>
      <c r="C2706" s="1"/>
      <c r="D2706" s="1" t="s">
        <v>13</v>
      </c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>
        <f>[1]Employee_per_sector!AB208*1/3</f>
        <v>20.987120826978479</v>
      </c>
      <c r="T2706" s="1">
        <f>[1]Employee_per_sector!AC208*1/3</f>
        <v>18.531181155736316</v>
      </c>
      <c r="U2706" s="1">
        <f>[1]Employee_per_sector!AD208*1/3</f>
        <v>19.401923402813086</v>
      </c>
      <c r="V2706" s="1"/>
      <c r="W2706" s="1">
        <f>[1]Employee_per_sector_orig!AF270*$W$2710/[1]Employee_per_sector_orig!$AF$274</f>
        <v>21.108789588694712</v>
      </c>
      <c r="X2706" s="1">
        <f>[1]Employee_per_sector_orig!AG270*$X$2710/[1]Employee_per_sector_orig!$AG$274</f>
        <v>21.240228891115912</v>
      </c>
      <c r="Y2706" s="1"/>
    </row>
    <row r="2707" spans="1:25" x14ac:dyDescent="0.25">
      <c r="A2707" s="1" t="s">
        <v>321</v>
      </c>
      <c r="B2707" s="1" t="s">
        <v>14</v>
      </c>
      <c r="C2707" s="1"/>
      <c r="D2707" s="1" t="s">
        <v>15</v>
      </c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>
        <f>[1]Employee_per_sector!AB209*1/3</f>
        <v>16.845449923741739</v>
      </c>
      <c r="T2707" s="1">
        <f>[1]Employee_per_sector!AC209*1/3</f>
        <v>14.87417386883579</v>
      </c>
      <c r="U2707" s="1">
        <f>[1]Employee_per_sector!AD209*1/3</f>
        <v>15.57308083375699</v>
      </c>
      <c r="V2707" s="1"/>
      <c r="W2707" s="1">
        <f>[1]Employee_per_sector_orig!AF271*$W$2710/[1]Employee_per_sector_orig!$AF$274</f>
        <v>16.943108151836551</v>
      </c>
      <c r="X2707" s="1">
        <f>[1]Employee_per_sector_orig!AG271*$X$2710/[1]Employee_per_sector_orig!$AG$274</f>
        <v>17.048608768390949</v>
      </c>
      <c r="Y2707" s="1"/>
    </row>
    <row r="2708" spans="1:25" x14ac:dyDescent="0.25">
      <c r="A2708" s="1" t="s">
        <v>321</v>
      </c>
      <c r="B2708" s="1" t="s">
        <v>16</v>
      </c>
      <c r="C2708" s="1"/>
      <c r="D2708" s="1" t="s">
        <v>17</v>
      </c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>
        <f>[1]Employee_per_sector!AB210*1/3</f>
        <v>17.681748856126081</v>
      </c>
      <c r="T2708" s="1">
        <f>[1]Employee_per_sector!AC210*1/3</f>
        <v>15.61260803253686</v>
      </c>
      <c r="U2708" s="1">
        <f>[1]Employee_per_sector!AD210*1/3</f>
        <v>16.346212506354856</v>
      </c>
      <c r="V2708" s="1"/>
      <c r="W2708" s="1">
        <f>[1]Employee_per_sector_orig!AF272*$W$2710/[1]Employee_per_sector_orig!$AF$274</f>
        <v>17.784255365048296</v>
      </c>
      <c r="X2708" s="1">
        <f>[1]Employee_per_sector_orig!AG272*$X$2710/[1]Employee_per_sector_orig!$AG$274</f>
        <v>17.894993600864261</v>
      </c>
      <c r="Y2708" s="1"/>
    </row>
    <row r="2709" spans="1:25" x14ac:dyDescent="0.25">
      <c r="A2709" s="1" t="s">
        <v>321</v>
      </c>
      <c r="B2709" s="1" t="s">
        <v>18</v>
      </c>
      <c r="C2709" s="1"/>
      <c r="D2709" s="1" t="s">
        <v>19</v>
      </c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>
        <f>[1]Employee_per_sector!AB211*1/3</f>
        <v>16.686154889001866</v>
      </c>
      <c r="T2709" s="1">
        <f>[1]Employee_per_sector!AC211*1/3</f>
        <v>14.73351974241654</v>
      </c>
      <c r="U2709" s="1">
        <f>[1]Employee_per_sector!AD211*1/3</f>
        <v>15.425817658024064</v>
      </c>
      <c r="V2709" s="1"/>
      <c r="W2709" s="1">
        <f>[1]Employee_per_sector_orig!AF273*$W$2710/[1]Employee_per_sector_orig!$AF$274</f>
        <v>16.782889635034316</v>
      </c>
      <c r="X2709" s="1">
        <f>[1]Employee_per_sector_orig!AG273*$X$2710/[1]Employee_per_sector_orig!$AG$274</f>
        <v>16.887392609824605</v>
      </c>
      <c r="Y2709" s="1"/>
    </row>
    <row r="2710" spans="1:25" x14ac:dyDescent="0.25">
      <c r="A2710" s="1" t="s">
        <v>321</v>
      </c>
      <c r="B2710" s="1" t="s">
        <v>20</v>
      </c>
      <c r="C2710" s="1"/>
      <c r="D2710" s="1" t="s">
        <v>21</v>
      </c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>
        <v>315.14982254999995</v>
      </c>
      <c r="X2710" s="1">
        <v>317.11218389999999</v>
      </c>
      <c r="Y2710" s="1">
        <v>324.40324980000003</v>
      </c>
    </row>
    <row r="2711" spans="1:25" x14ac:dyDescent="0.25">
      <c r="A2711" s="1" t="s">
        <v>322</v>
      </c>
      <c r="B2711" s="1" t="s">
        <v>4</v>
      </c>
      <c r="C2711" s="1"/>
      <c r="D2711" s="1" t="s">
        <v>5</v>
      </c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>
        <v>148.46297237756315</v>
      </c>
      <c r="T2711" s="1">
        <v>131.08964582274191</v>
      </c>
      <c r="U2711" s="1">
        <v>137.24927978308762</v>
      </c>
      <c r="V2711" s="1"/>
      <c r="W2711" s="1">
        <f>[1]Employee_per_sector_orig!AF266*$W$2719/[1]Employee_per_sector_orig!$AF$274</f>
        <v>196.64899438291818</v>
      </c>
      <c r="X2711" s="1">
        <f>[1]Employee_per_sector_orig!AG266*$X$2719/[1]Employee_per_sector_orig!$AG$274</f>
        <v>213.73800802806306</v>
      </c>
      <c r="Y2711" s="1"/>
    </row>
    <row r="2712" spans="1:25" x14ac:dyDescent="0.25">
      <c r="A2712" s="1" t="s">
        <v>322</v>
      </c>
      <c r="B2712" s="1" t="s">
        <v>6</v>
      </c>
      <c r="C2712" s="1"/>
      <c r="D2712" s="1" t="s">
        <v>7</v>
      </c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>
        <v>43.248601931875953</v>
      </c>
      <c r="T2712" s="1">
        <v>38.187595322826638</v>
      </c>
      <c r="U2712" s="1">
        <v>39.981952211489578</v>
      </c>
      <c r="V2712" s="1"/>
      <c r="W2712" s="1">
        <f>[1]Employee_per_sector_orig!AF267*$W$2719/[1]Employee_per_sector_orig!$AF$274</f>
        <v>57.285624436654793</v>
      </c>
      <c r="X2712" s="1">
        <f>[1]Employee_per_sector_orig!AG267*$X$2719/[1]Employee_per_sector_orig!$AG$274</f>
        <v>62.263808132638523</v>
      </c>
      <c r="Y2712" s="1"/>
    </row>
    <row r="2713" spans="1:25" x14ac:dyDescent="0.25">
      <c r="A2713" s="1" t="s">
        <v>322</v>
      </c>
      <c r="B2713" s="1" t="s">
        <v>8</v>
      </c>
      <c r="C2713" s="1"/>
      <c r="D2713" s="1" t="s">
        <v>9</v>
      </c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>
        <v>37.075919335705812</v>
      </c>
      <c r="T2713" s="1">
        <v>32.737247924080663</v>
      </c>
      <c r="U2713" s="1">
        <v>34.275504151838668</v>
      </c>
      <c r="V2713" s="1"/>
      <c r="W2713" s="1">
        <f>[1]Employee_per_sector_orig!AF268*$W$2719/[1]Employee_per_sector_orig!$AF$274</f>
        <v>49.109499401957287</v>
      </c>
      <c r="X2713" s="1">
        <f>[1]Employee_per_sector_orig!AG268*$X$2719/[1]Employee_per_sector_orig!$AG$274</f>
        <v>53.377168850355865</v>
      </c>
      <c r="Y2713" s="1"/>
    </row>
    <row r="2714" spans="1:25" x14ac:dyDescent="0.25">
      <c r="A2714" s="1" t="s">
        <v>322</v>
      </c>
      <c r="B2714" s="1" t="s">
        <v>10</v>
      </c>
      <c r="C2714" s="1"/>
      <c r="D2714" s="1" t="s">
        <v>11</v>
      </c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>
        <v>12.345365192340282</v>
      </c>
      <c r="T2714" s="1">
        <v>10.900694797491951</v>
      </c>
      <c r="U2714" s="1">
        <v>11.412896119301813</v>
      </c>
      <c r="V2714" s="1"/>
      <c r="W2714" s="1">
        <f>[1]Employee_per_sector_orig!AF269*$W$2719/[1]Employee_per_sector_orig!$AF$274</f>
        <v>16.352250069395019</v>
      </c>
      <c r="X2714" s="1">
        <f>[1]Employee_per_sector_orig!AG269*$X$2719/[1]Employee_per_sector_orig!$AG$274</f>
        <v>17.773278564565331</v>
      </c>
      <c r="Y2714" s="1"/>
    </row>
    <row r="2715" spans="1:25" x14ac:dyDescent="0.25">
      <c r="A2715" s="1" t="s">
        <v>322</v>
      </c>
      <c r="B2715" s="1" t="s">
        <v>12</v>
      </c>
      <c r="C2715" s="1"/>
      <c r="D2715" s="1" t="s">
        <v>13</v>
      </c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>
        <v>20.987120826978479</v>
      </c>
      <c r="T2715" s="1">
        <v>18.531181155736316</v>
      </c>
      <c r="U2715" s="1">
        <v>19.401923402813086</v>
      </c>
      <c r="V2715" s="1"/>
      <c r="W2715" s="1">
        <f>[1]Employee_per_sector_orig!AF270*$W$2719/[1]Employee_per_sector_orig!$AF$274</f>
        <v>27.798825117971532</v>
      </c>
      <c r="X2715" s="1">
        <f>[1]Employee_per_sector_orig!AG270*$X$2719/[1]Employee_per_sector_orig!$AG$274</f>
        <v>30.214573559761057</v>
      </c>
      <c r="Y2715" s="1"/>
    </row>
    <row r="2716" spans="1:25" x14ac:dyDescent="0.25">
      <c r="A2716" s="1" t="s">
        <v>322</v>
      </c>
      <c r="B2716" s="1" t="s">
        <v>14</v>
      </c>
      <c r="C2716" s="1"/>
      <c r="D2716" s="1" t="s">
        <v>15</v>
      </c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>
        <v>16.845449923741739</v>
      </c>
      <c r="T2716" s="1">
        <v>14.87417386883579</v>
      </c>
      <c r="U2716" s="1">
        <v>15.57308083375699</v>
      </c>
      <c r="V2716" s="1"/>
      <c r="W2716" s="1">
        <f>[1]Employee_per_sector_orig!AF271*$W$2719/[1]Employee_per_sector_orig!$AF$274</f>
        <v>22.312908965658362</v>
      </c>
      <c r="X2716" s="1">
        <f>[1]Employee_per_sector_orig!AG271*$X$2719/[1]Employee_per_sector_orig!$AG$274</f>
        <v>24.251925267132691</v>
      </c>
      <c r="Y2716" s="1"/>
    </row>
    <row r="2717" spans="1:25" x14ac:dyDescent="0.25">
      <c r="A2717" s="1" t="s">
        <v>322</v>
      </c>
      <c r="B2717" s="1" t="s">
        <v>16</v>
      </c>
      <c r="C2717" s="1"/>
      <c r="D2717" s="1" t="s">
        <v>17</v>
      </c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>
        <v>17.681748856126081</v>
      </c>
      <c r="T2717" s="1">
        <v>15.61260803253686</v>
      </c>
      <c r="U2717" s="1">
        <v>16.346212506354856</v>
      </c>
      <c r="V2717" s="1"/>
      <c r="W2717" s="1">
        <f>[1]Employee_per_sector_orig!AF272*$W$2719/[1]Employee_per_sector_orig!$AF$274</f>
        <v>23.420642034875446</v>
      </c>
      <c r="X2717" s="1">
        <f>[1]Employee_per_sector_orig!AG272*$X$2719/[1]Employee_per_sector_orig!$AG$274</f>
        <v>25.455921556990344</v>
      </c>
      <c r="Y2717" s="1"/>
    </row>
    <row r="2718" spans="1:25" x14ac:dyDescent="0.25">
      <c r="A2718" s="1" t="s">
        <v>322</v>
      </c>
      <c r="B2718" s="1" t="s">
        <v>18</v>
      </c>
      <c r="C2718" s="1"/>
      <c r="D2718" s="1" t="s">
        <v>19</v>
      </c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>
        <v>16.686154889001866</v>
      </c>
      <c r="T2718" s="1">
        <v>14.73351974241654</v>
      </c>
      <c r="U2718" s="1">
        <v>15.425817658024064</v>
      </c>
      <c r="V2718" s="1"/>
      <c r="W2718" s="1">
        <f>[1]Employee_per_sector_orig!AF273*$W$2719/[1]Employee_per_sector_orig!$AF$274</f>
        <v>22.101912190569394</v>
      </c>
      <c r="X2718" s="1">
        <f>[1]Employee_per_sector_orig!AG273*$X$2719/[1]Employee_per_sector_orig!$AG$274</f>
        <v>24.022592640493137</v>
      </c>
      <c r="Y2718" s="1"/>
    </row>
    <row r="2719" spans="1:25" x14ac:dyDescent="0.25">
      <c r="A2719" s="1" t="s">
        <v>322</v>
      </c>
      <c r="B2719" s="1" t="s">
        <v>20</v>
      </c>
      <c r="C2719" s="1"/>
      <c r="D2719" s="1" t="s">
        <v>21</v>
      </c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>
        <v>415.03065659999999</v>
      </c>
      <c r="X2719" s="1">
        <v>451.09727659999999</v>
      </c>
      <c r="Y2719" s="1">
        <v>452.27508280000006</v>
      </c>
    </row>
    <row r="2720" spans="1:25" x14ac:dyDescent="0.25">
      <c r="A2720" s="1" t="s">
        <v>323</v>
      </c>
      <c r="B2720" s="1" t="s">
        <v>4</v>
      </c>
      <c r="C2720" s="1"/>
      <c r="D2720" s="1" t="s">
        <v>5</v>
      </c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>
        <v>148.46297237756315</v>
      </c>
      <c r="T2720" s="1">
        <v>131.08964582274191</v>
      </c>
      <c r="U2720" s="1">
        <v>137.24927978308762</v>
      </c>
      <c r="V2720" s="1"/>
      <c r="W2720" s="1">
        <f>[1]Employee_per_sector_orig!AF266*$W$2728/[1]Employee_per_sector_orig!$AF$274</f>
        <v>185.405873694967</v>
      </c>
      <c r="X2720" s="1">
        <f>[1]Employee_per_sector_orig!AG266*$X$2728/[1]Employee_per_sector_orig!$AG$274</f>
        <v>185.58930100823594</v>
      </c>
      <c r="Y2720" s="1"/>
    </row>
    <row r="2721" spans="1:25" x14ac:dyDescent="0.25">
      <c r="A2721" s="1" t="s">
        <v>323</v>
      </c>
      <c r="B2721" s="1" t="s">
        <v>6</v>
      </c>
      <c r="C2721" s="1"/>
      <c r="D2721" s="1" t="s">
        <v>7</v>
      </c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>
        <v>43.248601931875953</v>
      </c>
      <c r="T2721" s="1">
        <v>38.187595322826638</v>
      </c>
      <c r="U2721" s="1">
        <v>39.981952211489578</v>
      </c>
      <c r="V2721" s="1"/>
      <c r="W2721" s="1">
        <f>[1]Employee_per_sector_orig!AF267*$W$2728/[1]Employee_per_sector_orig!$AF$274</f>
        <v>54.010402047407212</v>
      </c>
      <c r="X2721" s="1">
        <f>[1]Employee_per_sector_orig!AG267*$X$2728/[1]Employee_per_sector_orig!$AG$274</f>
        <v>54.063836076970013</v>
      </c>
      <c r="Y2721" s="1"/>
    </row>
    <row r="2722" spans="1:25" x14ac:dyDescent="0.25">
      <c r="A2722" s="1" t="s">
        <v>323</v>
      </c>
      <c r="B2722" s="1" t="s">
        <v>8</v>
      </c>
      <c r="C2722" s="1"/>
      <c r="D2722" s="1" t="s">
        <v>9</v>
      </c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>
        <v>37.075919335705812</v>
      </c>
      <c r="T2722" s="1">
        <v>32.737247924080663</v>
      </c>
      <c r="U2722" s="1">
        <v>34.275504151838668</v>
      </c>
      <c r="V2722" s="1"/>
      <c r="W2722" s="1">
        <f>[1]Employee_per_sector_orig!AF268*$W$2728/[1]Employee_per_sector_orig!$AF$274</f>
        <v>46.301735088523124</v>
      </c>
      <c r="X2722" s="1">
        <f>[1]Employee_per_sector_orig!AG268*$X$2728/[1]Employee_per_sector_orig!$AG$274</f>
        <v>46.347542714234883</v>
      </c>
      <c r="Y2722" s="1"/>
    </row>
    <row r="2723" spans="1:25" x14ac:dyDescent="0.25">
      <c r="A2723" s="1" t="s">
        <v>323</v>
      </c>
      <c r="B2723" s="1" t="s">
        <v>10</v>
      </c>
      <c r="C2723" s="1"/>
      <c r="D2723" s="1" t="s">
        <v>11</v>
      </c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>
        <v>12.345365192340282</v>
      </c>
      <c r="T2723" s="1">
        <v>10.900694797491951</v>
      </c>
      <c r="U2723" s="1">
        <v>11.412896119301813</v>
      </c>
      <c r="V2723" s="1"/>
      <c r="W2723" s="1">
        <f>[1]Employee_per_sector_orig!AF269*$W$2728/[1]Employee_per_sector_orig!$AF$274</f>
        <v>15.417333917768175</v>
      </c>
      <c r="X2723" s="1">
        <f>[1]Employee_per_sector_orig!AG269*$X$2728/[1]Employee_per_sector_orig!$AG$274</f>
        <v>15.432586725470264</v>
      </c>
      <c r="Y2723" s="1"/>
    </row>
    <row r="2724" spans="1:25" x14ac:dyDescent="0.25">
      <c r="A2724" s="1" t="s">
        <v>323</v>
      </c>
      <c r="B2724" s="1" t="s">
        <v>12</v>
      </c>
      <c r="C2724" s="1"/>
      <c r="D2724" s="1" t="s">
        <v>13</v>
      </c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>
        <v>20.987120826978479</v>
      </c>
      <c r="T2724" s="1">
        <v>18.531181155736316</v>
      </c>
      <c r="U2724" s="1">
        <v>19.401923402813086</v>
      </c>
      <c r="V2724" s="1"/>
      <c r="W2724" s="1">
        <f>[1]Employee_per_sector_orig!AF270*$W$2728/[1]Employee_per_sector_orig!$AF$274</f>
        <v>26.209467660205902</v>
      </c>
      <c r="X2724" s="1">
        <f>[1]Employee_per_sector_orig!AG270*$X$2728/[1]Employee_per_sector_orig!$AG$274</f>
        <v>26.23539743329945</v>
      </c>
      <c r="Y2724" s="1"/>
    </row>
    <row r="2725" spans="1:25" x14ac:dyDescent="0.25">
      <c r="A2725" s="1" t="s">
        <v>323</v>
      </c>
      <c r="B2725" s="1" t="s">
        <v>14</v>
      </c>
      <c r="C2725" s="1"/>
      <c r="D2725" s="1" t="s">
        <v>15</v>
      </c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>
        <v>16.845449923741739</v>
      </c>
      <c r="T2725" s="1">
        <v>14.87417386883579</v>
      </c>
      <c r="U2725" s="1">
        <v>15.57308083375699</v>
      </c>
      <c r="V2725" s="1"/>
      <c r="W2725" s="1">
        <f>[1]Employee_per_sector_orig!AF271*$W$2728/[1]Employee_per_sector_orig!$AF$274</f>
        <v>21.037200797470767</v>
      </c>
      <c r="X2725" s="1">
        <f>[1]Employee_per_sector_orig!AG271*$X$2728/[1]Employee_per_sector_orig!$AG$274</f>
        <v>21.058013499593297</v>
      </c>
      <c r="Y2725" s="1"/>
    </row>
    <row r="2726" spans="1:25" x14ac:dyDescent="0.25">
      <c r="A2726" s="1" t="s">
        <v>323</v>
      </c>
      <c r="B2726" s="1" t="s">
        <v>16</v>
      </c>
      <c r="C2726" s="1"/>
      <c r="D2726" s="1" t="s">
        <v>17</v>
      </c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>
        <v>17.681748856126081</v>
      </c>
      <c r="T2726" s="1">
        <v>15.61260803253686</v>
      </c>
      <c r="U2726" s="1">
        <v>16.346212506354856</v>
      </c>
      <c r="V2726" s="1"/>
      <c r="W2726" s="1">
        <f>[1]Employee_per_sector_orig!AF272*$W$2728/[1]Employee_per_sector_orig!$AF$274</f>
        <v>22.081600837061519</v>
      </c>
      <c r="X2726" s="1">
        <f>[1]Employee_per_sector_orig!AG272*$X$2728/[1]Employee_per_sector_orig!$AG$274</f>
        <v>22.103446793899344</v>
      </c>
      <c r="Y2726" s="1"/>
    </row>
    <row r="2727" spans="1:25" x14ac:dyDescent="0.25">
      <c r="A2727" s="1" t="s">
        <v>323</v>
      </c>
      <c r="B2727" s="1" t="s">
        <v>18</v>
      </c>
      <c r="C2727" s="1"/>
      <c r="D2727" s="1" t="s">
        <v>19</v>
      </c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>
        <v>16.686154889001866</v>
      </c>
      <c r="T2727" s="1">
        <v>14.73351974241654</v>
      </c>
      <c r="U2727" s="1">
        <v>15.425817658024064</v>
      </c>
      <c r="V2727" s="1"/>
      <c r="W2727" s="1">
        <f>[1]Employee_per_sector_orig!AF273*$W$2728/[1]Employee_per_sector_orig!$AF$274</f>
        <v>20.838267456596341</v>
      </c>
      <c r="X2727" s="1">
        <f>[1]Employee_per_sector_orig!AG273*$X$2728/[1]Employee_per_sector_orig!$AG$274</f>
        <v>20.858883348296903</v>
      </c>
      <c r="Y2727" s="1"/>
    </row>
    <row r="2728" spans="1:25" x14ac:dyDescent="0.25">
      <c r="A2728" s="1" t="s">
        <v>323</v>
      </c>
      <c r="B2728" s="1" t="s">
        <v>20</v>
      </c>
      <c r="C2728" s="1"/>
      <c r="D2728" s="1" t="s">
        <v>21</v>
      </c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>
        <v>391.30188150000004</v>
      </c>
      <c r="X2728" s="1">
        <v>391.68900760000008</v>
      </c>
      <c r="Y2728" s="1">
        <v>427.61872940000001</v>
      </c>
    </row>
    <row r="2729" spans="1:25" x14ac:dyDescent="0.25">
      <c r="A2729" s="1" t="s">
        <v>361</v>
      </c>
      <c r="B2729" s="1" t="s">
        <v>4</v>
      </c>
      <c r="C2729" s="1"/>
      <c r="D2729" s="1" t="s">
        <v>5</v>
      </c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>
        <v>17.45</v>
      </c>
      <c r="X2729" s="1">
        <v>17.98</v>
      </c>
      <c r="Y2729" s="1">
        <v>19</v>
      </c>
    </row>
    <row r="2730" spans="1:25" x14ac:dyDescent="0.25">
      <c r="A2730" s="1" t="s">
        <v>361</v>
      </c>
      <c r="B2730" s="1" t="s">
        <v>6</v>
      </c>
      <c r="C2730" s="1"/>
      <c r="D2730" s="1" t="s">
        <v>7</v>
      </c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>
        <v>130</v>
      </c>
      <c r="X2730" s="1">
        <v>130</v>
      </c>
      <c r="Y2730" s="1">
        <v>151</v>
      </c>
    </row>
    <row r="2731" spans="1:25" x14ac:dyDescent="0.25">
      <c r="A2731" s="1" t="s">
        <v>361</v>
      </c>
      <c r="B2731" s="1" t="s">
        <v>8</v>
      </c>
      <c r="C2731" s="1"/>
      <c r="D2731" s="1" t="s">
        <v>9</v>
      </c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>
        <v>110</v>
      </c>
      <c r="X2731" s="1">
        <v>110</v>
      </c>
      <c r="Y2731" s="1">
        <v>119</v>
      </c>
    </row>
    <row r="2732" spans="1:25" x14ac:dyDescent="0.25">
      <c r="A2732" s="1" t="s">
        <v>361</v>
      </c>
      <c r="B2732" s="1" t="s">
        <v>10</v>
      </c>
      <c r="C2732" s="1"/>
      <c r="D2732" s="1" t="s">
        <v>11</v>
      </c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>
        <v>35</v>
      </c>
      <c r="X2732" s="1">
        <v>38</v>
      </c>
      <c r="Y2732" s="1">
        <v>42</v>
      </c>
    </row>
    <row r="2733" spans="1:25" x14ac:dyDescent="0.25">
      <c r="A2733" s="1" t="s">
        <v>361</v>
      </c>
      <c r="B2733" s="1" t="s">
        <v>12</v>
      </c>
      <c r="C2733" s="1"/>
      <c r="D2733" s="1" t="s">
        <v>13</v>
      </c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>
        <v>74</v>
      </c>
      <c r="X2733" s="1">
        <v>74</v>
      </c>
      <c r="Y2733" s="1">
        <v>75</v>
      </c>
    </row>
    <row r="2734" spans="1:25" x14ac:dyDescent="0.25">
      <c r="A2734" s="1" t="s">
        <v>361</v>
      </c>
      <c r="B2734" s="1" t="s">
        <v>14</v>
      </c>
      <c r="C2734" s="1"/>
      <c r="D2734" s="1" t="s">
        <v>15</v>
      </c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>
        <v>49</v>
      </c>
      <c r="X2734" s="1">
        <v>51</v>
      </c>
      <c r="Y2734" s="1">
        <v>53</v>
      </c>
    </row>
    <row r="2735" spans="1:25" x14ac:dyDescent="0.25">
      <c r="A2735" s="1" t="s">
        <v>361</v>
      </c>
      <c r="B2735" s="1" t="s">
        <v>16</v>
      </c>
      <c r="C2735" s="1"/>
      <c r="D2735" s="1" t="s">
        <v>17</v>
      </c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>
        <v>64.099999999999994</v>
      </c>
      <c r="X2735" s="1">
        <v>66</v>
      </c>
      <c r="Y2735" s="1">
        <v>73</v>
      </c>
    </row>
    <row r="2736" spans="1:25" x14ac:dyDescent="0.25">
      <c r="A2736" s="1" t="s">
        <v>361</v>
      </c>
      <c r="B2736" s="1" t="s">
        <v>18</v>
      </c>
      <c r="C2736" s="1"/>
      <c r="D2736" s="1" t="s">
        <v>19</v>
      </c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>
        <v>45</v>
      </c>
      <c r="X2736" s="1">
        <v>46</v>
      </c>
      <c r="Y2736" s="1">
        <v>48</v>
      </c>
    </row>
    <row r="2737" spans="1:25" x14ac:dyDescent="0.25">
      <c r="A2737" s="1" t="s">
        <v>361</v>
      </c>
      <c r="B2737" s="1" t="s">
        <v>20</v>
      </c>
      <c r="C2737" s="1"/>
      <c r="D2737" s="1" t="s">
        <v>21</v>
      </c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>
        <v>525</v>
      </c>
      <c r="X2737" s="1">
        <v>533</v>
      </c>
      <c r="Y2737" s="1">
        <v>580</v>
      </c>
    </row>
    <row r="2738" spans="1:25" x14ac:dyDescent="0.25"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</row>
    <row r="2739" spans="1:25" x14ac:dyDescent="0.25"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</row>
    <row r="2740" spans="1:25" x14ac:dyDescent="0.25"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</row>
    <row r="2741" spans="1:25" x14ac:dyDescent="0.25"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</row>
    <row r="2742" spans="1:25" x14ac:dyDescent="0.25"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</row>
    <row r="2743" spans="1:25" x14ac:dyDescent="0.25"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</row>
    <row r="2744" spans="1:25" x14ac:dyDescent="0.25"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</row>
    <row r="2745" spans="1:25" x14ac:dyDescent="0.25"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</row>
    <row r="2746" spans="1:25" x14ac:dyDescent="0.25"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</row>
    <row r="2747" spans="1:25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</row>
    <row r="2748" spans="1:25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</row>
    <row r="2749" spans="1:25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</row>
    <row r="2750" spans="1:25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</row>
    <row r="2751" spans="1:25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Y2751" s="1"/>
    </row>
    <row r="2752" spans="1:25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Y2752" s="1"/>
    </row>
    <row r="2753" spans="1:25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Y2753" s="1"/>
    </row>
    <row r="2754" spans="1:25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Y2754" s="1"/>
    </row>
    <row r="2755" spans="1:25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Y2755" s="1"/>
    </row>
    <row r="2756" spans="1:25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Y2756" s="1"/>
    </row>
    <row r="2757" spans="1:25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Y2757" s="1"/>
    </row>
    <row r="2758" spans="1:25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Y2758" s="1"/>
    </row>
    <row r="2759" spans="1:25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Y2759" s="1"/>
    </row>
    <row r="2760" spans="1:25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Y2760" s="1"/>
    </row>
    <row r="2761" spans="1:25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Y2761" s="1"/>
    </row>
    <row r="2762" spans="1:25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Y2762" s="1"/>
    </row>
    <row r="2763" spans="1:25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Y2763" s="1"/>
    </row>
    <row r="2764" spans="1:25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Y2764" s="1"/>
    </row>
    <row r="2765" spans="1:25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Y2765" s="1"/>
    </row>
    <row r="2766" spans="1:25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Y2766" s="1"/>
    </row>
    <row r="2767" spans="1:25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Y2767" s="1"/>
    </row>
    <row r="2768" spans="1:25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Y2768" s="1"/>
    </row>
    <row r="2769" spans="1:25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Y2769" s="1"/>
    </row>
    <row r="2770" spans="1:25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Y2770" s="1"/>
    </row>
    <row r="2771" spans="1:25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Y2771" s="1"/>
    </row>
    <row r="2772" spans="1:25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Y2772" s="1"/>
    </row>
    <row r="2773" spans="1:25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Y2773" s="1"/>
    </row>
    <row r="2774" spans="1:25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Y2774" s="1"/>
    </row>
    <row r="2775" spans="1:25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Y2775" s="1"/>
    </row>
    <row r="2776" spans="1:25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Y2776" s="1"/>
    </row>
    <row r="2777" spans="1:25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Y2777" s="1"/>
    </row>
    <row r="2778" spans="1:25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Y2778" s="1"/>
    </row>
    <row r="2779" spans="1:25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Y2779" s="1"/>
    </row>
    <row r="2780" spans="1:25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Y2780" s="1"/>
    </row>
    <row r="2781" spans="1:25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Y2781" s="1"/>
    </row>
    <row r="2782" spans="1:25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Y2782" s="1"/>
    </row>
    <row r="2783" spans="1:25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Y2783" s="1"/>
    </row>
    <row r="2784" spans="1:25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Y2784" s="1"/>
    </row>
    <row r="2785" spans="1:25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</row>
    <row r="2786" spans="1:25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</row>
    <row r="2787" spans="1:25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</row>
    <row r="2788" spans="1:25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</row>
    <row r="2789" spans="1:25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</row>
    <row r="2790" spans="1:25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</row>
    <row r="2791" spans="1:25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</row>
    <row r="2792" spans="1:25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</row>
    <row r="2793" spans="1:25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</row>
    <row r="2794" spans="1:25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</row>
    <row r="2795" spans="1:25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</row>
    <row r="2796" spans="1:25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</row>
    <row r="2797" spans="1:25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</row>
    <row r="2798" spans="1:25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</row>
    <row r="2799" spans="1:25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</row>
    <row r="2800" spans="1:25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</row>
    <row r="2801" spans="1:25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</row>
    <row r="2802" spans="1:25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</row>
    <row r="2803" spans="1:25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</row>
    <row r="2804" spans="1:25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</row>
    <row r="2805" spans="1:25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</row>
    <row r="2806" spans="1:25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</row>
    <row r="2807" spans="1:25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</row>
    <row r="2808" spans="1:25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</row>
    <row r="2809" spans="1:25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</row>
    <row r="2810" spans="1:25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</row>
    <row r="2811" spans="1:25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</row>
    <row r="2812" spans="1:25" x14ac:dyDescent="0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</row>
    <row r="2813" spans="1:25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</row>
    <row r="2814" spans="1:25" x14ac:dyDescent="0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</row>
    <row r="2815" spans="1:25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</row>
    <row r="2816" spans="1:25" x14ac:dyDescent="0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</row>
    <row r="2817" spans="1:25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</row>
    <row r="2818" spans="1:25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</row>
    <row r="2819" spans="1:25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</row>
    <row r="2820" spans="1:25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</row>
    <row r="2821" spans="1:25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</row>
    <row r="2822" spans="1:25" x14ac:dyDescent="0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</row>
    <row r="2823" spans="1:25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</row>
    <row r="2824" spans="1:25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</row>
    <row r="2825" spans="1:25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</row>
    <row r="2826" spans="1:25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</row>
    <row r="2827" spans="1:25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</row>
    <row r="2828" spans="1:25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</row>
    <row r="2829" spans="1:25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</row>
    <row r="2830" spans="1:25" x14ac:dyDescent="0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</row>
    <row r="2831" spans="1:25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</row>
    <row r="2832" spans="1:25" x14ac:dyDescent="0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</row>
    <row r="2833" spans="1:25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</row>
    <row r="2834" spans="1:25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</row>
    <row r="2835" spans="1:25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</row>
    <row r="2836" spans="1:25" x14ac:dyDescent="0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</row>
    <row r="2837" spans="1:25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</row>
    <row r="2838" spans="1:25" x14ac:dyDescent="0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</row>
    <row r="2839" spans="1:25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</row>
    <row r="2840" spans="1:25" x14ac:dyDescent="0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</row>
    <row r="2841" spans="1:25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</row>
    <row r="2842" spans="1:25" x14ac:dyDescent="0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</row>
    <row r="2843" spans="1:25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</row>
    <row r="2844" spans="1:25" x14ac:dyDescent="0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</row>
    <row r="2845" spans="1:25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</row>
    <row r="2846" spans="1:25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</row>
    <row r="2847" spans="1:25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</row>
    <row r="2848" spans="1:25" x14ac:dyDescent="0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</row>
    <row r="2849" spans="1:25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</row>
    <row r="2850" spans="1:25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</row>
    <row r="2851" spans="1:25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</row>
    <row r="2852" spans="1:25" x14ac:dyDescent="0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</row>
    <row r="2853" spans="1:25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</row>
    <row r="2854" spans="1:25" x14ac:dyDescent="0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</row>
    <row r="2855" spans="1:25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</row>
    <row r="2856" spans="1:25" x14ac:dyDescent="0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</row>
    <row r="2857" spans="1:25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</row>
    <row r="2858" spans="1:25" x14ac:dyDescent="0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</row>
    <row r="2859" spans="1:25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</row>
    <row r="2860" spans="1:25" x14ac:dyDescent="0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</row>
    <row r="2861" spans="1:25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</row>
    <row r="2862" spans="1:25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</row>
    <row r="2863" spans="1:25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</row>
    <row r="2864" spans="1:25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</row>
    <row r="2865" spans="1:25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</row>
    <row r="2866" spans="1:25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</row>
    <row r="2867" spans="1:25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</row>
    <row r="2868" spans="1:25" x14ac:dyDescent="0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</row>
    <row r="2869" spans="1:25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</row>
    <row r="2870" spans="1:25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</row>
    <row r="2871" spans="1:25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</row>
    <row r="2872" spans="1:25" x14ac:dyDescent="0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</row>
    <row r="2873" spans="1:25" x14ac:dyDescent="0.25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</row>
    <row r="2874" spans="1:25" x14ac:dyDescent="0.25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</row>
    <row r="2875" spans="1:25" x14ac:dyDescent="0.25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</row>
    <row r="2876" spans="1:25" x14ac:dyDescent="0.25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</row>
    <row r="2877" spans="1:25" x14ac:dyDescent="0.25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</row>
    <row r="2878" spans="1:25" x14ac:dyDescent="0.25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</row>
    <row r="2879" spans="1:25" x14ac:dyDescent="0.25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</row>
    <row r="2880" spans="1:25" x14ac:dyDescent="0.25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</row>
    <row r="2881" spans="1:25" x14ac:dyDescent="0.25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</row>
    <row r="2882" spans="1:25" x14ac:dyDescent="0.25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</row>
    <row r="2883" spans="1:25" x14ac:dyDescent="0.25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</row>
    <row r="2884" spans="1:25" x14ac:dyDescent="0.25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</row>
    <row r="2885" spans="1:25" x14ac:dyDescent="0.25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</row>
    <row r="2886" spans="1:25" x14ac:dyDescent="0.25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</row>
    <row r="2887" spans="1:25" x14ac:dyDescent="0.25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</row>
    <row r="2888" spans="1:25" x14ac:dyDescent="0.25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</row>
    <row r="2889" spans="1:25" x14ac:dyDescent="0.25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</row>
    <row r="2890" spans="1:25" x14ac:dyDescent="0.25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</row>
    <row r="2891" spans="1:25" x14ac:dyDescent="0.25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</row>
    <row r="2892" spans="1:25" x14ac:dyDescent="0.25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</row>
    <row r="2893" spans="1:25" x14ac:dyDescent="0.25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</row>
    <row r="2894" spans="1:25" x14ac:dyDescent="0.25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</row>
    <row r="2895" spans="1:25" x14ac:dyDescent="0.25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</row>
    <row r="2896" spans="1:25" x14ac:dyDescent="0.25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</row>
    <row r="2897" spans="1:25" x14ac:dyDescent="0.25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</row>
    <row r="2898" spans="1:25" x14ac:dyDescent="0.25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</row>
    <row r="2899" spans="1:25" x14ac:dyDescent="0.25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</row>
    <row r="2900" spans="1:25" x14ac:dyDescent="0.25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</row>
    <row r="2901" spans="1:25" x14ac:dyDescent="0.25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</row>
    <row r="2902" spans="1:25" x14ac:dyDescent="0.25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</row>
    <row r="2903" spans="1:25" x14ac:dyDescent="0.25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</row>
    <row r="2904" spans="1:25" x14ac:dyDescent="0.25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</row>
    <row r="2905" spans="1:25" x14ac:dyDescent="0.25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</row>
    <row r="2906" spans="1:25" x14ac:dyDescent="0.25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</row>
    <row r="2907" spans="1:25" x14ac:dyDescent="0.25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</row>
    <row r="2908" spans="1:25" x14ac:dyDescent="0.25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</row>
    <row r="2909" spans="1:25" x14ac:dyDescent="0.25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</row>
    <row r="2910" spans="1:25" x14ac:dyDescent="0.25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</row>
    <row r="2911" spans="1:25" x14ac:dyDescent="0.25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</row>
    <row r="2912" spans="1:25" x14ac:dyDescent="0.25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</row>
    <row r="2913" spans="1:25" x14ac:dyDescent="0.25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</row>
    <row r="2914" spans="1:25" x14ac:dyDescent="0.25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</row>
    <row r="2915" spans="1:25" x14ac:dyDescent="0.25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</row>
    <row r="2916" spans="1:25" x14ac:dyDescent="0.25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</row>
    <row r="2917" spans="1:25" x14ac:dyDescent="0.25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</row>
    <row r="2918" spans="1:25" x14ac:dyDescent="0.25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</row>
    <row r="2919" spans="1:25" x14ac:dyDescent="0.25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</row>
    <row r="2920" spans="1:25" x14ac:dyDescent="0.25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</row>
    <row r="2921" spans="1:25" x14ac:dyDescent="0.25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</row>
    <row r="2922" spans="1:25" x14ac:dyDescent="0.25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</row>
    <row r="2923" spans="1:25" x14ac:dyDescent="0.25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</row>
    <row r="2924" spans="1:25" x14ac:dyDescent="0.25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</row>
    <row r="2925" spans="1:25" x14ac:dyDescent="0.25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</row>
    <row r="2926" spans="1:25" x14ac:dyDescent="0.25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</row>
    <row r="2927" spans="1:25" x14ac:dyDescent="0.25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</row>
    <row r="2928" spans="1:25" x14ac:dyDescent="0.25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</row>
    <row r="2929" spans="1:25" x14ac:dyDescent="0.25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</row>
    <row r="2930" spans="1:25" x14ac:dyDescent="0.25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</row>
    <row r="2931" spans="1:25" x14ac:dyDescent="0.25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</row>
    <row r="2932" spans="1:25" x14ac:dyDescent="0.25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</row>
    <row r="2933" spans="1:25" x14ac:dyDescent="0.25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</row>
    <row r="2934" spans="1:25" x14ac:dyDescent="0.25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</row>
    <row r="2935" spans="1:25" x14ac:dyDescent="0.25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</row>
    <row r="2936" spans="1:25" x14ac:dyDescent="0.25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</row>
    <row r="2937" spans="1:25" x14ac:dyDescent="0.25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</row>
    <row r="2938" spans="1:25" x14ac:dyDescent="0.25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</row>
    <row r="2939" spans="1:25" x14ac:dyDescent="0.25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</row>
    <row r="2940" spans="1:25" x14ac:dyDescent="0.25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</row>
    <row r="2941" spans="1:25" x14ac:dyDescent="0.25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</row>
    <row r="2942" spans="1:25" x14ac:dyDescent="0.25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</row>
    <row r="2943" spans="1:25" x14ac:dyDescent="0.25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</row>
    <row r="2944" spans="1:25" x14ac:dyDescent="0.25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</row>
    <row r="2945" spans="1:25" x14ac:dyDescent="0.25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</row>
    <row r="2946" spans="1:25" x14ac:dyDescent="0.25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</row>
    <row r="2947" spans="1:25" x14ac:dyDescent="0.25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</row>
    <row r="2948" spans="1:25" x14ac:dyDescent="0.25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</row>
    <row r="2949" spans="1:25" x14ac:dyDescent="0.25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</row>
    <row r="2950" spans="1:25" x14ac:dyDescent="0.25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</row>
    <row r="2951" spans="1:25" x14ac:dyDescent="0.25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</row>
    <row r="2952" spans="1:25" x14ac:dyDescent="0.25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</row>
    <row r="2953" spans="1:25" x14ac:dyDescent="0.25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</row>
    <row r="2954" spans="1:25" x14ac:dyDescent="0.25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</row>
    <row r="2955" spans="1:25" x14ac:dyDescent="0.25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</row>
    <row r="2956" spans="1:25" x14ac:dyDescent="0.25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</row>
    <row r="2957" spans="1:25" x14ac:dyDescent="0.25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</row>
    <row r="2958" spans="1:25" x14ac:dyDescent="0.25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</row>
    <row r="2959" spans="1:25" x14ac:dyDescent="0.25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</row>
    <row r="2960" spans="1:25" x14ac:dyDescent="0.25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</row>
    <row r="2961" spans="1:25" x14ac:dyDescent="0.25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</row>
    <row r="2962" spans="1:25" x14ac:dyDescent="0.25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</row>
    <row r="2963" spans="1:25" x14ac:dyDescent="0.25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</row>
    <row r="2964" spans="1:25" x14ac:dyDescent="0.25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</row>
    <row r="2965" spans="1:25" x14ac:dyDescent="0.25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</row>
    <row r="2966" spans="1:25" x14ac:dyDescent="0.25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</row>
    <row r="2967" spans="1:25" x14ac:dyDescent="0.25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</row>
    <row r="2968" spans="1:25" x14ac:dyDescent="0.25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</row>
    <row r="2969" spans="1:25" x14ac:dyDescent="0.25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</row>
    <row r="2970" spans="1:25" x14ac:dyDescent="0.25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</row>
    <row r="2971" spans="1:25" x14ac:dyDescent="0.25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</row>
    <row r="2972" spans="1:25" x14ac:dyDescent="0.25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</row>
    <row r="2973" spans="1:25" x14ac:dyDescent="0.25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</row>
    <row r="2974" spans="1:25" x14ac:dyDescent="0.25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</row>
    <row r="2975" spans="1:25" x14ac:dyDescent="0.25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</row>
    <row r="2976" spans="1:25" x14ac:dyDescent="0.25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</row>
    <row r="2977" spans="1:25" x14ac:dyDescent="0.25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</row>
    <row r="2978" spans="1:25" x14ac:dyDescent="0.25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</row>
    <row r="2979" spans="1:25" x14ac:dyDescent="0.25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</row>
    <row r="2980" spans="1:25" x14ac:dyDescent="0.25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</row>
    <row r="2981" spans="1:25" x14ac:dyDescent="0.25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</row>
    <row r="2982" spans="1:25" x14ac:dyDescent="0.25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</row>
    <row r="2983" spans="1:25" x14ac:dyDescent="0.25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</row>
    <row r="2984" spans="1:25" x14ac:dyDescent="0.25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</row>
    <row r="2985" spans="1:25" x14ac:dyDescent="0.25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</row>
    <row r="2986" spans="1:25" x14ac:dyDescent="0.25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</row>
    <row r="2987" spans="1:25" x14ac:dyDescent="0.25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</row>
    <row r="2988" spans="1:25" x14ac:dyDescent="0.25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</row>
    <row r="2989" spans="1:25" x14ac:dyDescent="0.25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</row>
    <row r="2990" spans="1:25" x14ac:dyDescent="0.25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</row>
    <row r="2991" spans="1:25" x14ac:dyDescent="0.25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</row>
    <row r="2992" spans="1:25" x14ac:dyDescent="0.25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</row>
    <row r="2993" spans="1:25" x14ac:dyDescent="0.25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</row>
    <row r="2994" spans="1:25" x14ac:dyDescent="0.25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</row>
    <row r="2995" spans="1:25" x14ac:dyDescent="0.25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</row>
    <row r="2996" spans="1:25" x14ac:dyDescent="0.25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</row>
    <row r="2997" spans="1:25" x14ac:dyDescent="0.25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</row>
    <row r="2998" spans="1:25" x14ac:dyDescent="0.25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  <c r="Y2998" s="1"/>
    </row>
    <row r="2999" spans="1:25" x14ac:dyDescent="0.25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  <c r="Y2999" s="1"/>
    </row>
    <row r="3000" spans="1:25" x14ac:dyDescent="0.25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  <c r="Y3000" s="1"/>
    </row>
    <row r="3001" spans="1:25" x14ac:dyDescent="0.25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  <c r="Y3001" s="1"/>
    </row>
    <row r="3002" spans="1:25" x14ac:dyDescent="0.25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  <c r="Y3002" s="1"/>
    </row>
    <row r="3003" spans="1:25" x14ac:dyDescent="0.25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  <c r="Y3003" s="1"/>
    </row>
    <row r="3004" spans="1:25" x14ac:dyDescent="0.25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  <c r="Y3004" s="1"/>
    </row>
    <row r="3005" spans="1:25" x14ac:dyDescent="0.25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  <c r="Y3005" s="1"/>
    </row>
    <row r="3006" spans="1:25" x14ac:dyDescent="0.25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  <c r="Y3006" s="1"/>
    </row>
    <row r="3007" spans="1:25" x14ac:dyDescent="0.25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  <c r="Y3007" s="1"/>
    </row>
    <row r="3008" spans="1:25" x14ac:dyDescent="0.25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  <c r="Y3008" s="1"/>
    </row>
    <row r="3009" spans="1:25" x14ac:dyDescent="0.25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  <c r="Y3009" s="1"/>
    </row>
    <row r="3010" spans="1:25" x14ac:dyDescent="0.25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  <c r="Y3010" s="1"/>
    </row>
    <row r="3011" spans="1:25" x14ac:dyDescent="0.25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  <c r="Y3011" s="1"/>
    </row>
    <row r="3012" spans="1:25" x14ac:dyDescent="0.25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1"/>
    </row>
    <row r="3013" spans="1:25" x14ac:dyDescent="0.25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  <c r="Y3013" s="1"/>
    </row>
    <row r="3014" spans="1:25" x14ac:dyDescent="0.25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  <c r="Y3014" s="1"/>
    </row>
    <row r="3015" spans="1:25" x14ac:dyDescent="0.25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  <c r="Y3015" s="1"/>
    </row>
    <row r="3016" spans="1:25" x14ac:dyDescent="0.25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  <c r="Y3016" s="1"/>
    </row>
    <row r="3017" spans="1:25" x14ac:dyDescent="0.25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  <c r="Y3017" s="1"/>
    </row>
    <row r="3018" spans="1:25" x14ac:dyDescent="0.25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  <c r="Y3018" s="1"/>
    </row>
    <row r="3019" spans="1:25" x14ac:dyDescent="0.25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  <c r="Y3019" s="1"/>
    </row>
    <row r="3020" spans="1:25" x14ac:dyDescent="0.25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  <c r="Y3020" s="1"/>
    </row>
    <row r="3021" spans="1:25" x14ac:dyDescent="0.25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  <c r="Y3021" s="1"/>
    </row>
    <row r="3022" spans="1:25" x14ac:dyDescent="0.25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  <c r="Y3022" s="1"/>
    </row>
    <row r="3023" spans="1:25" x14ac:dyDescent="0.25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  <c r="Y3023" s="1"/>
    </row>
    <row r="3024" spans="1:25" x14ac:dyDescent="0.25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  <c r="Y3024" s="1"/>
    </row>
    <row r="3025" spans="1:25" x14ac:dyDescent="0.25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  <c r="Y3025" s="1"/>
    </row>
    <row r="3026" spans="1:25" x14ac:dyDescent="0.25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  <c r="Y3026" s="1"/>
    </row>
    <row r="3027" spans="1:25" x14ac:dyDescent="0.25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  <c r="Y3027" s="1"/>
    </row>
    <row r="3028" spans="1:25" x14ac:dyDescent="0.25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  <c r="Y3028" s="1"/>
    </row>
    <row r="3029" spans="1:25" x14ac:dyDescent="0.25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  <c r="Y3029" s="1"/>
    </row>
    <row r="3030" spans="1:25" x14ac:dyDescent="0.25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  <c r="Y3030" s="1"/>
    </row>
    <row r="3031" spans="1:25" x14ac:dyDescent="0.25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  <c r="Y3031" s="1"/>
    </row>
    <row r="3032" spans="1:25" x14ac:dyDescent="0.25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  <c r="X3032" s="1"/>
      <c r="Y3032" s="1"/>
    </row>
    <row r="3033" spans="1:25" x14ac:dyDescent="0.25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  <c r="Y3033" s="1"/>
    </row>
    <row r="3034" spans="1:25" x14ac:dyDescent="0.25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  <c r="Y3034" s="1"/>
    </row>
    <row r="3035" spans="1:25" x14ac:dyDescent="0.25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1"/>
      <c r="X3035" s="1"/>
      <c r="Y3035" s="1"/>
    </row>
    <row r="3036" spans="1:25" x14ac:dyDescent="0.25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  <c r="Y3036" s="1"/>
    </row>
    <row r="3037" spans="1:25" x14ac:dyDescent="0.25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  <c r="Y3037" s="1"/>
    </row>
    <row r="3038" spans="1:25" x14ac:dyDescent="0.25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  <c r="Y3038" s="1"/>
    </row>
    <row r="3039" spans="1:25" x14ac:dyDescent="0.25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  <c r="Y3039" s="1"/>
    </row>
    <row r="3040" spans="1:25" x14ac:dyDescent="0.25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  <c r="Y3040" s="1"/>
    </row>
    <row r="3041" spans="1:25" x14ac:dyDescent="0.25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  <c r="Y3041" s="1"/>
    </row>
    <row r="3042" spans="1:25" x14ac:dyDescent="0.25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  <c r="Y3042" s="1"/>
    </row>
    <row r="3043" spans="1:25" x14ac:dyDescent="0.25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  <c r="Y3043" s="1"/>
    </row>
    <row r="3044" spans="1:25" x14ac:dyDescent="0.25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  <c r="Y3044" s="1"/>
    </row>
    <row r="3045" spans="1:25" x14ac:dyDescent="0.25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  <c r="Y3045" s="1"/>
    </row>
    <row r="3046" spans="1:25" x14ac:dyDescent="0.25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  <c r="Y3046" s="1"/>
    </row>
    <row r="3047" spans="1:25" x14ac:dyDescent="0.25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  <c r="Y3047" s="1"/>
    </row>
    <row r="3048" spans="1:25" x14ac:dyDescent="0.25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  <c r="Y3048" s="1"/>
    </row>
    <row r="3049" spans="1:25" x14ac:dyDescent="0.25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1"/>
    </row>
    <row r="3050" spans="1:25" x14ac:dyDescent="0.25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  <c r="Y3050" s="1"/>
    </row>
    <row r="3051" spans="1:25" x14ac:dyDescent="0.25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  <c r="Y3051" s="1"/>
    </row>
    <row r="3052" spans="1:25" x14ac:dyDescent="0.25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  <c r="Y3052" s="1"/>
    </row>
    <row r="3053" spans="1:25" x14ac:dyDescent="0.25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  <c r="Y3053" s="1"/>
    </row>
    <row r="3054" spans="1:25" x14ac:dyDescent="0.25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  <c r="Y3054" s="1"/>
    </row>
    <row r="3055" spans="1:25" x14ac:dyDescent="0.25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  <c r="Y3055" s="1"/>
    </row>
    <row r="3056" spans="1:25" x14ac:dyDescent="0.25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1"/>
      <c r="X3056" s="1"/>
      <c r="Y3056" s="1"/>
    </row>
    <row r="3057" spans="1:25" x14ac:dyDescent="0.25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  <c r="Y3057" s="1"/>
    </row>
    <row r="3058" spans="1:25" x14ac:dyDescent="0.25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  <c r="Y3058" s="1"/>
    </row>
    <row r="3059" spans="1:25" x14ac:dyDescent="0.25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  <c r="V3059" s="1"/>
      <c r="W3059" s="1"/>
      <c r="X3059" s="1"/>
      <c r="Y3059" s="1"/>
    </row>
    <row r="3060" spans="1:25" x14ac:dyDescent="0.25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1"/>
      <c r="X3060" s="1"/>
      <c r="Y3060" s="1"/>
    </row>
    <row r="3061" spans="1:25" x14ac:dyDescent="0.25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1"/>
      <c r="X3061" s="1"/>
      <c r="Y3061" s="1"/>
    </row>
    <row r="3062" spans="1:25" x14ac:dyDescent="0.25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  <c r="V3062" s="1"/>
      <c r="W3062" s="1"/>
      <c r="X3062" s="1"/>
      <c r="Y3062" s="1"/>
    </row>
    <row r="3063" spans="1:25" x14ac:dyDescent="0.25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  <c r="Y3063" s="1"/>
    </row>
    <row r="3064" spans="1:25" x14ac:dyDescent="0.25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1"/>
      <c r="X3064" s="1"/>
      <c r="Y3064" s="1"/>
    </row>
    <row r="3065" spans="1:25" x14ac:dyDescent="0.25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  <c r="X3065" s="1"/>
      <c r="Y3065" s="1"/>
    </row>
    <row r="3066" spans="1:25" x14ac:dyDescent="0.25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  <c r="Y3066" s="1"/>
    </row>
    <row r="3067" spans="1:25" x14ac:dyDescent="0.25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  <c r="Y3067" s="1"/>
    </row>
    <row r="3068" spans="1:25" x14ac:dyDescent="0.25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  <c r="Y3068" s="1"/>
    </row>
    <row r="3069" spans="1:25" x14ac:dyDescent="0.25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  <c r="Y3069" s="1"/>
    </row>
    <row r="3070" spans="1:25" x14ac:dyDescent="0.25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  <c r="Y3070" s="1"/>
    </row>
    <row r="3071" spans="1:25" x14ac:dyDescent="0.25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  <c r="Y3071" s="1"/>
    </row>
    <row r="3072" spans="1:25" x14ac:dyDescent="0.25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  <c r="Y3072" s="1"/>
    </row>
    <row r="3073" spans="1:25" x14ac:dyDescent="0.25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  <c r="Y3073" s="1"/>
    </row>
    <row r="3074" spans="1:25" x14ac:dyDescent="0.25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  <c r="Y3074" s="1"/>
    </row>
    <row r="3075" spans="1:25" x14ac:dyDescent="0.25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  <c r="Y3075" s="1"/>
    </row>
    <row r="3076" spans="1:25" x14ac:dyDescent="0.25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  <c r="Y3076" s="1"/>
    </row>
    <row r="3077" spans="1:25" x14ac:dyDescent="0.25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  <c r="Y3077" s="1"/>
    </row>
    <row r="3078" spans="1:25" x14ac:dyDescent="0.25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  <c r="Y3078" s="1"/>
    </row>
    <row r="3079" spans="1:25" x14ac:dyDescent="0.25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  <c r="Y3079" s="1"/>
    </row>
    <row r="3080" spans="1:25" x14ac:dyDescent="0.25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  <c r="X3080" s="1"/>
      <c r="Y3080" s="1"/>
    </row>
    <row r="3081" spans="1:25" x14ac:dyDescent="0.25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  <c r="Y3081" s="1"/>
    </row>
    <row r="3082" spans="1:25" x14ac:dyDescent="0.25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1"/>
      <c r="X3082" s="1"/>
      <c r="Y3082" s="1"/>
    </row>
    <row r="3083" spans="1:25" x14ac:dyDescent="0.25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1"/>
      <c r="X3083" s="1"/>
      <c r="Y3083" s="1"/>
    </row>
    <row r="3084" spans="1:25" x14ac:dyDescent="0.25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  <c r="Y3084" s="1"/>
    </row>
    <row r="3085" spans="1:25" x14ac:dyDescent="0.25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  <c r="X3085" s="1"/>
      <c r="Y3085" s="1"/>
    </row>
    <row r="3086" spans="1:25" x14ac:dyDescent="0.25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1"/>
    </row>
    <row r="3087" spans="1:25" x14ac:dyDescent="0.25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  <c r="Y3087" s="1"/>
    </row>
    <row r="3088" spans="1:25" x14ac:dyDescent="0.25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  <c r="Y3088" s="1"/>
    </row>
    <row r="3089" spans="1:25" x14ac:dyDescent="0.25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  <c r="X3089" s="1"/>
      <c r="Y3089" s="1"/>
    </row>
    <row r="3090" spans="1:25" x14ac:dyDescent="0.25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  <c r="Y3090" s="1"/>
    </row>
    <row r="3091" spans="1:25" x14ac:dyDescent="0.25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  <c r="Y3091" s="1"/>
    </row>
    <row r="3092" spans="1:25" x14ac:dyDescent="0.25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  <c r="X3092" s="1"/>
      <c r="Y3092" s="1"/>
    </row>
    <row r="3093" spans="1:25" x14ac:dyDescent="0.25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  <c r="X3093" s="1"/>
      <c r="Y3093" s="1"/>
    </row>
    <row r="3094" spans="1:25" x14ac:dyDescent="0.25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  <c r="X3094" s="1"/>
      <c r="Y3094" s="1"/>
    </row>
    <row r="3095" spans="1:25" x14ac:dyDescent="0.25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  <c r="X3095" s="1"/>
      <c r="Y3095" s="1"/>
    </row>
    <row r="3096" spans="1:25" x14ac:dyDescent="0.25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1"/>
      <c r="X3096" s="1"/>
      <c r="Y3096" s="1"/>
    </row>
    <row r="3097" spans="1:25" x14ac:dyDescent="0.25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1"/>
      <c r="X3097" s="1"/>
      <c r="Y3097" s="1"/>
    </row>
    <row r="3098" spans="1:25" x14ac:dyDescent="0.25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1"/>
      <c r="X3098" s="1"/>
      <c r="Y3098" s="1"/>
    </row>
    <row r="3099" spans="1:25" x14ac:dyDescent="0.25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1"/>
      <c r="X3099" s="1"/>
      <c r="Y3099" s="1"/>
    </row>
    <row r="3100" spans="1:25" x14ac:dyDescent="0.25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1"/>
      <c r="X3100" s="1"/>
      <c r="Y3100" s="1"/>
    </row>
    <row r="3101" spans="1:25" x14ac:dyDescent="0.25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  <c r="X3101" s="1"/>
      <c r="Y3101" s="1"/>
    </row>
    <row r="3102" spans="1:25" x14ac:dyDescent="0.25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  <c r="X3102" s="1"/>
      <c r="Y3102" s="1"/>
    </row>
    <row r="3103" spans="1:25" x14ac:dyDescent="0.25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  <c r="X3103" s="1"/>
      <c r="Y3103" s="1"/>
    </row>
    <row r="3104" spans="1:25" x14ac:dyDescent="0.25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  <c r="Y3104" s="1"/>
    </row>
    <row r="3105" spans="1:25" x14ac:dyDescent="0.25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  <c r="X3105" s="1"/>
      <c r="Y3105" s="1"/>
    </row>
    <row r="3106" spans="1:25" x14ac:dyDescent="0.25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  <c r="X3106" s="1"/>
      <c r="Y3106" s="1"/>
    </row>
    <row r="3107" spans="1:25" x14ac:dyDescent="0.25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1"/>
      <c r="X3107" s="1"/>
      <c r="Y3107" s="1"/>
    </row>
    <row r="3108" spans="1:25" x14ac:dyDescent="0.25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1"/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1"/>
      <c r="X3108" s="1"/>
      <c r="Y3108" s="1"/>
    </row>
    <row r="3109" spans="1:25" x14ac:dyDescent="0.25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  <c r="Y3109" s="1"/>
    </row>
    <row r="3110" spans="1:25" x14ac:dyDescent="0.25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  <c r="X3110" s="1"/>
      <c r="Y3110" s="1"/>
    </row>
    <row r="3111" spans="1:25" x14ac:dyDescent="0.25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1"/>
      <c r="M3111" s="1"/>
      <c r="N3111" s="1"/>
      <c r="O3111" s="1"/>
      <c r="P3111" s="1"/>
      <c r="Q3111" s="1"/>
      <c r="R3111" s="1"/>
      <c r="S3111" s="1"/>
      <c r="T3111" s="1"/>
      <c r="U3111" s="1"/>
      <c r="V3111" s="1"/>
      <c r="W3111" s="1"/>
      <c r="X3111" s="1"/>
      <c r="Y3111" s="1"/>
    </row>
    <row r="3112" spans="1:25" x14ac:dyDescent="0.25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1"/>
      <c r="M3112" s="1"/>
      <c r="N3112" s="1"/>
      <c r="O3112" s="1"/>
      <c r="P3112" s="1"/>
      <c r="Q3112" s="1"/>
      <c r="R3112" s="1"/>
      <c r="S3112" s="1"/>
      <c r="T3112" s="1"/>
      <c r="U3112" s="1"/>
      <c r="V3112" s="1"/>
      <c r="W3112" s="1"/>
      <c r="X3112" s="1"/>
      <c r="Y3112" s="1"/>
    </row>
    <row r="3113" spans="1:25" x14ac:dyDescent="0.25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  <c r="Y3113" s="1"/>
    </row>
    <row r="3114" spans="1:25" x14ac:dyDescent="0.25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  <c r="Y3114" s="1"/>
    </row>
    <row r="3115" spans="1:25" x14ac:dyDescent="0.25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1"/>
      <c r="X3115" s="1"/>
      <c r="Y3115" s="1"/>
    </row>
    <row r="3116" spans="1:25" x14ac:dyDescent="0.25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  <c r="Y3116" s="1"/>
    </row>
    <row r="3117" spans="1:25" x14ac:dyDescent="0.25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  <c r="Y3117" s="1"/>
    </row>
    <row r="3118" spans="1:25" x14ac:dyDescent="0.25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  <c r="Y3118" s="1"/>
    </row>
    <row r="3119" spans="1:25" x14ac:dyDescent="0.25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  <c r="X3119" s="1"/>
      <c r="Y3119" s="1"/>
    </row>
    <row r="3120" spans="1:25" x14ac:dyDescent="0.25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  <c r="X3120" s="1"/>
      <c r="Y3120" s="1"/>
    </row>
    <row r="3121" spans="1:25" x14ac:dyDescent="0.25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1"/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1"/>
      <c r="X3121" s="1"/>
      <c r="Y3121" s="1"/>
    </row>
    <row r="3122" spans="1:25" x14ac:dyDescent="0.25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  <c r="X3122" s="1"/>
      <c r="Y3122" s="1"/>
    </row>
    <row r="3123" spans="1:25" x14ac:dyDescent="0.25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1"/>
    </row>
    <row r="3124" spans="1:25" x14ac:dyDescent="0.25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  <c r="Y3124" s="1"/>
    </row>
    <row r="3125" spans="1:25" x14ac:dyDescent="0.25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1"/>
      <c r="X3125" s="1"/>
      <c r="Y3125" s="1"/>
    </row>
    <row r="3126" spans="1:25" x14ac:dyDescent="0.25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1"/>
      <c r="X3126" s="1"/>
      <c r="Y3126" s="1"/>
    </row>
    <row r="3127" spans="1:25" x14ac:dyDescent="0.25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U3127" s="1"/>
      <c r="V3127" s="1"/>
      <c r="W3127" s="1"/>
      <c r="X3127" s="1"/>
      <c r="Y3127" s="1"/>
    </row>
    <row r="3128" spans="1:25" x14ac:dyDescent="0.25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  <c r="Y3128" s="1"/>
    </row>
    <row r="3129" spans="1:25" x14ac:dyDescent="0.25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1"/>
      <c r="X3129" s="1"/>
      <c r="Y3129" s="1"/>
    </row>
    <row r="3130" spans="1:25" x14ac:dyDescent="0.25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  <c r="Y3130" s="1"/>
    </row>
    <row r="3131" spans="1:25" x14ac:dyDescent="0.25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  <c r="Y3131" s="1"/>
    </row>
    <row r="3132" spans="1:25" x14ac:dyDescent="0.25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  <c r="Y3132" s="1"/>
    </row>
    <row r="3133" spans="1:25" x14ac:dyDescent="0.25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  <c r="Y3133" s="1"/>
    </row>
    <row r="3134" spans="1:25" x14ac:dyDescent="0.25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  <c r="Y3134" s="1"/>
    </row>
    <row r="3135" spans="1:25" x14ac:dyDescent="0.25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1"/>
      <c r="X3135" s="1"/>
      <c r="Y3135" s="1"/>
    </row>
    <row r="3136" spans="1:25" x14ac:dyDescent="0.25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1"/>
      <c r="M3136" s="1"/>
      <c r="N3136" s="1"/>
      <c r="O3136" s="1"/>
      <c r="P3136" s="1"/>
      <c r="Q3136" s="1"/>
      <c r="R3136" s="1"/>
      <c r="S3136" s="1"/>
      <c r="T3136" s="1"/>
      <c r="U3136" s="1"/>
      <c r="V3136" s="1"/>
      <c r="W3136" s="1"/>
      <c r="X3136" s="1"/>
      <c r="Y3136" s="1"/>
    </row>
    <row r="3137" spans="1:25" x14ac:dyDescent="0.25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L3137" s="1"/>
      <c r="M3137" s="1"/>
      <c r="N3137" s="1"/>
      <c r="O3137" s="1"/>
      <c r="P3137" s="1"/>
      <c r="Q3137" s="1"/>
      <c r="R3137" s="1"/>
      <c r="S3137" s="1"/>
      <c r="T3137" s="1"/>
      <c r="U3137" s="1"/>
      <c r="V3137" s="1"/>
      <c r="W3137" s="1"/>
      <c r="X3137" s="1"/>
      <c r="Y3137" s="1"/>
    </row>
    <row r="3138" spans="1:25" x14ac:dyDescent="0.25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  <c r="Y3138" s="1"/>
    </row>
    <row r="3139" spans="1:25" x14ac:dyDescent="0.25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  <c r="X3139" s="1"/>
      <c r="Y3139" s="1"/>
    </row>
    <row r="3140" spans="1:25" x14ac:dyDescent="0.25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1"/>
      <c r="X3140" s="1"/>
      <c r="Y3140" s="1"/>
    </row>
    <row r="3141" spans="1:25" x14ac:dyDescent="0.25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  <c r="X3141" s="1"/>
      <c r="Y3141" s="1"/>
    </row>
    <row r="3142" spans="1:25" x14ac:dyDescent="0.25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1"/>
      <c r="X3142" s="1"/>
      <c r="Y3142" s="1"/>
    </row>
    <row r="3143" spans="1:25" x14ac:dyDescent="0.25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  <c r="X3143" s="1"/>
      <c r="Y3143" s="1"/>
    </row>
    <row r="3144" spans="1:25" x14ac:dyDescent="0.25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1"/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  <c r="Y3144" s="1"/>
    </row>
    <row r="3145" spans="1:25" x14ac:dyDescent="0.25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  <c r="Y3145" s="1"/>
    </row>
    <row r="3146" spans="1:25" x14ac:dyDescent="0.25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1"/>
      <c r="X3146" s="1"/>
      <c r="Y3146" s="1"/>
    </row>
    <row r="3147" spans="1:25" x14ac:dyDescent="0.25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  <c r="Y3147" s="1"/>
    </row>
    <row r="3148" spans="1:25" x14ac:dyDescent="0.25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  <c r="Y3148" s="1"/>
    </row>
    <row r="3149" spans="1:25" x14ac:dyDescent="0.25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  <c r="V3149" s="1"/>
      <c r="W3149" s="1"/>
      <c r="X3149" s="1"/>
      <c r="Y3149" s="1"/>
    </row>
    <row r="3150" spans="1:25" x14ac:dyDescent="0.25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1"/>
      <c r="X3150" s="1"/>
      <c r="Y3150" s="1"/>
    </row>
    <row r="3151" spans="1:25" x14ac:dyDescent="0.25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  <c r="Y3151" s="1"/>
    </row>
    <row r="3152" spans="1:25" x14ac:dyDescent="0.25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  <c r="Y3152" s="1"/>
    </row>
    <row r="3153" spans="1:25" x14ac:dyDescent="0.25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  <c r="Y3153" s="1"/>
    </row>
    <row r="3154" spans="1:25" x14ac:dyDescent="0.25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  <c r="Y3154" s="1"/>
    </row>
    <row r="3155" spans="1:25" x14ac:dyDescent="0.25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  <c r="Y3155" s="1"/>
    </row>
    <row r="3156" spans="1:25" x14ac:dyDescent="0.25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  <c r="Y3156" s="1"/>
    </row>
    <row r="3157" spans="1:25" x14ac:dyDescent="0.25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  <c r="Y3157" s="1"/>
    </row>
    <row r="3158" spans="1:25" x14ac:dyDescent="0.25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  <c r="Y3158" s="1"/>
    </row>
    <row r="3159" spans="1:25" x14ac:dyDescent="0.25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  <c r="Y3159" s="1"/>
    </row>
    <row r="3160" spans="1:25" x14ac:dyDescent="0.25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1"/>
    </row>
    <row r="3161" spans="1:25" x14ac:dyDescent="0.25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  <c r="Y3161" s="1"/>
    </row>
    <row r="3162" spans="1:25" x14ac:dyDescent="0.25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  <c r="Y3162" s="1"/>
    </row>
    <row r="3163" spans="1:25" x14ac:dyDescent="0.25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  <c r="Y3163" s="1"/>
    </row>
    <row r="3164" spans="1:25" x14ac:dyDescent="0.25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  <c r="Y3164" s="1"/>
    </row>
    <row r="3165" spans="1:25" x14ac:dyDescent="0.25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  <c r="Y3165" s="1"/>
    </row>
    <row r="3166" spans="1:25" x14ac:dyDescent="0.25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  <c r="Y3166" s="1"/>
    </row>
    <row r="3167" spans="1:25" x14ac:dyDescent="0.25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1"/>
      <c r="M3167" s="1"/>
      <c r="N3167" s="1"/>
      <c r="O3167" s="1"/>
      <c r="P3167" s="1"/>
      <c r="Q3167" s="1"/>
      <c r="R3167" s="1"/>
      <c r="S3167" s="1"/>
      <c r="T3167" s="1"/>
      <c r="U3167" s="1"/>
      <c r="V3167" s="1"/>
      <c r="W3167" s="1"/>
      <c r="X3167" s="1"/>
      <c r="Y3167" s="1"/>
    </row>
    <row r="3168" spans="1:25" x14ac:dyDescent="0.25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L3168" s="1"/>
      <c r="M3168" s="1"/>
      <c r="N3168" s="1"/>
      <c r="O3168" s="1"/>
      <c r="P3168" s="1"/>
      <c r="Q3168" s="1"/>
      <c r="R3168" s="1"/>
      <c r="S3168" s="1"/>
      <c r="T3168" s="1"/>
      <c r="U3168" s="1"/>
      <c r="V3168" s="1"/>
      <c r="W3168" s="1"/>
      <c r="X3168" s="1"/>
      <c r="Y3168" s="1"/>
    </row>
    <row r="3169" spans="1:25" x14ac:dyDescent="0.25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1"/>
      <c r="M3169" s="1"/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  <c r="Y3169" s="1"/>
    </row>
    <row r="3170" spans="1:25" x14ac:dyDescent="0.25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  <c r="Y3170" s="1"/>
    </row>
    <row r="3171" spans="1:25" x14ac:dyDescent="0.25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  <c r="Y3171" s="1"/>
    </row>
    <row r="3172" spans="1:25" x14ac:dyDescent="0.25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L3172" s="1"/>
      <c r="M3172" s="1"/>
      <c r="N3172" s="1"/>
      <c r="O3172" s="1"/>
      <c r="P3172" s="1"/>
      <c r="Q3172" s="1"/>
      <c r="R3172" s="1"/>
      <c r="S3172" s="1"/>
      <c r="T3172" s="1"/>
      <c r="U3172" s="1"/>
      <c r="V3172" s="1"/>
      <c r="W3172" s="1"/>
      <c r="X3172" s="1"/>
      <c r="Y3172" s="1"/>
    </row>
    <row r="3173" spans="1:25" x14ac:dyDescent="0.25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  <c r="Y3173" s="1"/>
    </row>
    <row r="3174" spans="1:25" x14ac:dyDescent="0.25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  <c r="Y3174" s="1"/>
    </row>
    <row r="3175" spans="1:25" x14ac:dyDescent="0.25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1"/>
      <c r="M3175" s="1"/>
      <c r="N3175" s="1"/>
      <c r="O3175" s="1"/>
      <c r="P3175" s="1"/>
      <c r="Q3175" s="1"/>
      <c r="R3175" s="1"/>
      <c r="S3175" s="1"/>
      <c r="T3175" s="1"/>
      <c r="U3175" s="1"/>
      <c r="V3175" s="1"/>
      <c r="W3175" s="1"/>
      <c r="X3175" s="1"/>
      <c r="Y3175" s="1"/>
    </row>
    <row r="3176" spans="1:25" x14ac:dyDescent="0.25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  <c r="Y3176" s="1"/>
    </row>
    <row r="3177" spans="1:25" x14ac:dyDescent="0.25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  <c r="Y3177" s="1"/>
    </row>
    <row r="3178" spans="1:25" x14ac:dyDescent="0.25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  <c r="Y3178" s="1"/>
    </row>
    <row r="3179" spans="1:25" x14ac:dyDescent="0.25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1"/>
      <c r="M3179" s="1"/>
      <c r="N3179" s="1"/>
      <c r="O3179" s="1"/>
      <c r="P3179" s="1"/>
      <c r="Q3179" s="1"/>
      <c r="R3179" s="1"/>
      <c r="S3179" s="1"/>
      <c r="T3179" s="1"/>
      <c r="U3179" s="1"/>
      <c r="V3179" s="1"/>
      <c r="W3179" s="1"/>
      <c r="X3179" s="1"/>
      <c r="Y3179" s="1"/>
    </row>
    <row r="3180" spans="1:25" x14ac:dyDescent="0.25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1"/>
      <c r="M3180" s="1"/>
      <c r="N3180" s="1"/>
      <c r="O3180" s="1"/>
      <c r="P3180" s="1"/>
      <c r="Q3180" s="1"/>
      <c r="R3180" s="1"/>
      <c r="S3180" s="1"/>
      <c r="T3180" s="1"/>
      <c r="U3180" s="1"/>
      <c r="V3180" s="1"/>
      <c r="W3180" s="1"/>
      <c r="X3180" s="1"/>
      <c r="Y3180" s="1"/>
    </row>
    <row r="3181" spans="1:25" x14ac:dyDescent="0.25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  <c r="Y3181" s="1"/>
    </row>
    <row r="3182" spans="1:25" x14ac:dyDescent="0.25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  <c r="Y3182" s="1"/>
    </row>
    <row r="3183" spans="1:25" x14ac:dyDescent="0.25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  <c r="Y3183" s="1"/>
    </row>
    <row r="3184" spans="1:25" x14ac:dyDescent="0.25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  <c r="Y3184" s="1"/>
    </row>
    <row r="3185" spans="1:25" x14ac:dyDescent="0.25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1"/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  <c r="Y3185" s="1"/>
    </row>
    <row r="3186" spans="1:25" x14ac:dyDescent="0.25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1"/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  <c r="Y3186" s="1"/>
    </row>
    <row r="3187" spans="1:25" x14ac:dyDescent="0.25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L3187" s="1"/>
      <c r="M3187" s="1"/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  <c r="Y3187" s="1"/>
    </row>
    <row r="3188" spans="1:25" x14ac:dyDescent="0.25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1"/>
      <c r="M3188" s="1"/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  <c r="Y3188" s="1"/>
    </row>
    <row r="3189" spans="1:25" x14ac:dyDescent="0.25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  <c r="Y3189" s="1"/>
    </row>
    <row r="3190" spans="1:25" x14ac:dyDescent="0.25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L3190" s="1"/>
      <c r="M3190" s="1"/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  <c r="Y3190" s="1"/>
    </row>
    <row r="3191" spans="1:25" x14ac:dyDescent="0.25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  <c r="Y3191" s="1"/>
    </row>
    <row r="3192" spans="1:25" x14ac:dyDescent="0.25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  <c r="Y3192" s="1"/>
    </row>
    <row r="3193" spans="1:25" x14ac:dyDescent="0.25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  <c r="Y3193" s="1"/>
    </row>
    <row r="3194" spans="1:25" x14ac:dyDescent="0.25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  <c r="Y3194" s="1"/>
    </row>
    <row r="3195" spans="1:25" x14ac:dyDescent="0.25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1"/>
      <c r="M3195" s="1"/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  <c r="Y3195" s="1"/>
    </row>
    <row r="3196" spans="1:25" x14ac:dyDescent="0.25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  <c r="Y3196" s="1"/>
    </row>
    <row r="3197" spans="1:25" x14ac:dyDescent="0.25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1"/>
    </row>
    <row r="3198" spans="1:25" x14ac:dyDescent="0.25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  <c r="Y3198" s="1"/>
    </row>
    <row r="3199" spans="1:25" x14ac:dyDescent="0.25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  <c r="Y3199" s="1"/>
    </row>
    <row r="3200" spans="1:25" x14ac:dyDescent="0.25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L3200" s="1"/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1"/>
      <c r="X3200" s="1"/>
      <c r="Y3200" s="1"/>
    </row>
    <row r="3201" spans="1:25" x14ac:dyDescent="0.25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M3201" s="1"/>
      <c r="N3201" s="1"/>
      <c r="O3201" s="1"/>
      <c r="P3201" s="1"/>
      <c r="Q3201" s="1"/>
      <c r="R3201" s="1"/>
      <c r="S3201" s="1"/>
      <c r="T3201" s="1"/>
      <c r="U3201" s="1"/>
      <c r="V3201" s="1"/>
      <c r="W3201" s="1"/>
      <c r="X3201" s="1"/>
      <c r="Y3201" s="1"/>
    </row>
    <row r="3202" spans="1:25" x14ac:dyDescent="0.25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1"/>
      <c r="M3202" s="1"/>
      <c r="N3202" s="1"/>
      <c r="O3202" s="1"/>
      <c r="P3202" s="1"/>
      <c r="Q3202" s="1"/>
      <c r="R3202" s="1"/>
      <c r="S3202" s="1"/>
      <c r="T3202" s="1"/>
      <c r="U3202" s="1"/>
      <c r="V3202" s="1"/>
      <c r="W3202" s="1"/>
      <c r="X3202" s="1"/>
      <c r="Y3202" s="1"/>
    </row>
    <row r="3203" spans="1:25" x14ac:dyDescent="0.25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1"/>
      <c r="M3203" s="1"/>
      <c r="N3203" s="1"/>
      <c r="O3203" s="1"/>
      <c r="P3203" s="1"/>
      <c r="Q3203" s="1"/>
      <c r="R3203" s="1"/>
      <c r="S3203" s="1"/>
      <c r="T3203" s="1"/>
      <c r="U3203" s="1"/>
      <c r="V3203" s="1"/>
      <c r="W3203" s="1"/>
      <c r="X3203" s="1"/>
      <c r="Y3203" s="1"/>
    </row>
    <row r="3204" spans="1:25" x14ac:dyDescent="0.25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  <c r="Y3204" s="1"/>
    </row>
    <row r="3205" spans="1:25" x14ac:dyDescent="0.25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  <c r="Y3205" s="1"/>
    </row>
    <row r="3206" spans="1:25" x14ac:dyDescent="0.25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1"/>
      <c r="M3206" s="1"/>
      <c r="N3206" s="1"/>
      <c r="O3206" s="1"/>
      <c r="P3206" s="1"/>
      <c r="Q3206" s="1"/>
      <c r="R3206" s="1"/>
      <c r="S3206" s="1"/>
      <c r="T3206" s="1"/>
      <c r="U3206" s="1"/>
      <c r="V3206" s="1"/>
      <c r="W3206" s="1"/>
      <c r="X3206" s="1"/>
      <c r="Y3206" s="1"/>
    </row>
    <row r="3207" spans="1:25" x14ac:dyDescent="0.25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  <c r="Y3207" s="1"/>
    </row>
    <row r="3208" spans="1:25" x14ac:dyDescent="0.25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1"/>
      <c r="M3208" s="1"/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  <c r="Y3208" s="1"/>
    </row>
    <row r="3209" spans="1:25" x14ac:dyDescent="0.25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L3209" s="1"/>
      <c r="M3209" s="1"/>
      <c r="N3209" s="1"/>
      <c r="O3209" s="1"/>
      <c r="P3209" s="1"/>
      <c r="Q3209" s="1"/>
      <c r="R3209" s="1"/>
      <c r="S3209" s="1"/>
      <c r="T3209" s="1"/>
      <c r="U3209" s="1"/>
      <c r="V3209" s="1"/>
      <c r="W3209" s="1"/>
      <c r="X3209" s="1"/>
      <c r="Y3209" s="1"/>
    </row>
    <row r="3210" spans="1:25" x14ac:dyDescent="0.25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  <c r="Y3210" s="1"/>
    </row>
    <row r="3211" spans="1:25" x14ac:dyDescent="0.25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  <c r="Y3211" s="1"/>
    </row>
    <row r="3212" spans="1:25" x14ac:dyDescent="0.25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L3212" s="1"/>
      <c r="M3212" s="1"/>
      <c r="N3212" s="1"/>
      <c r="O3212" s="1"/>
      <c r="P3212" s="1"/>
      <c r="Q3212" s="1"/>
      <c r="R3212" s="1"/>
      <c r="S3212" s="1"/>
      <c r="T3212" s="1"/>
      <c r="U3212" s="1"/>
      <c r="V3212" s="1"/>
      <c r="W3212" s="1"/>
      <c r="X3212" s="1"/>
      <c r="Y3212" s="1"/>
    </row>
    <row r="3213" spans="1:25" x14ac:dyDescent="0.25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  <c r="Y3213" s="1"/>
    </row>
    <row r="3214" spans="1:25" x14ac:dyDescent="0.25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L3214" s="1"/>
      <c r="M3214" s="1"/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  <c r="Y3214" s="1"/>
    </row>
    <row r="3215" spans="1:25" x14ac:dyDescent="0.25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  <c r="Y3215" s="1"/>
    </row>
    <row r="3216" spans="1:25" x14ac:dyDescent="0.25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  <c r="Y3216" s="1"/>
    </row>
    <row r="3217" spans="1:25" x14ac:dyDescent="0.25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  <c r="Y3217" s="1"/>
    </row>
    <row r="3218" spans="1:25" x14ac:dyDescent="0.25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  <c r="Y3218" s="1"/>
    </row>
    <row r="3219" spans="1:25" x14ac:dyDescent="0.25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  <c r="Y3219" s="1"/>
    </row>
    <row r="3220" spans="1:25" x14ac:dyDescent="0.25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  <c r="Y3220" s="1"/>
    </row>
    <row r="3221" spans="1:25" x14ac:dyDescent="0.25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  <c r="Y3221" s="1"/>
    </row>
    <row r="3222" spans="1:25" x14ac:dyDescent="0.25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  <c r="Y3222" s="1"/>
    </row>
    <row r="3223" spans="1:25" x14ac:dyDescent="0.25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  <c r="Y3223" s="1"/>
    </row>
    <row r="3224" spans="1:25" x14ac:dyDescent="0.25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  <c r="Y3224" s="1"/>
    </row>
    <row r="3225" spans="1:25" x14ac:dyDescent="0.25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  <c r="Y3225" s="1"/>
    </row>
    <row r="3226" spans="1:25" x14ac:dyDescent="0.25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  <c r="Y3226" s="1"/>
    </row>
    <row r="3227" spans="1:25" x14ac:dyDescent="0.25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U3227" s="1"/>
      <c r="V3227" s="1"/>
      <c r="W3227" s="1"/>
      <c r="X3227" s="1"/>
      <c r="Y3227" s="1"/>
    </row>
    <row r="3228" spans="1:25" x14ac:dyDescent="0.25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  <c r="Y3228" s="1"/>
    </row>
    <row r="3229" spans="1:25" x14ac:dyDescent="0.25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  <c r="Y3229" s="1"/>
    </row>
    <row r="3230" spans="1:25" x14ac:dyDescent="0.25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1"/>
      <c r="M3230" s="1"/>
      <c r="N3230" s="1"/>
      <c r="O3230" s="1"/>
      <c r="P3230" s="1"/>
      <c r="Q3230" s="1"/>
      <c r="R3230" s="1"/>
      <c r="S3230" s="1"/>
      <c r="T3230" s="1"/>
      <c r="U3230" s="1"/>
      <c r="V3230" s="1"/>
      <c r="W3230" s="1"/>
      <c r="X3230" s="1"/>
      <c r="Y3230" s="1"/>
    </row>
    <row r="3231" spans="1:25" x14ac:dyDescent="0.25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1"/>
      <c r="M3231" s="1"/>
      <c r="N3231" s="1"/>
      <c r="O3231" s="1"/>
      <c r="P3231" s="1"/>
      <c r="Q3231" s="1"/>
      <c r="R3231" s="1"/>
      <c r="S3231" s="1"/>
      <c r="T3231" s="1"/>
      <c r="U3231" s="1"/>
      <c r="V3231" s="1"/>
      <c r="W3231" s="1"/>
      <c r="X3231" s="1"/>
      <c r="Y3231" s="1"/>
    </row>
    <row r="3232" spans="1:25" x14ac:dyDescent="0.25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1"/>
      <c r="M3232" s="1"/>
      <c r="N3232" s="1"/>
      <c r="O3232" s="1"/>
      <c r="P3232" s="1"/>
      <c r="Q3232" s="1"/>
      <c r="R3232" s="1"/>
      <c r="S3232" s="1"/>
      <c r="T3232" s="1"/>
      <c r="U3232" s="1"/>
      <c r="V3232" s="1"/>
      <c r="W3232" s="1"/>
      <c r="X3232" s="1"/>
      <c r="Y3232" s="1"/>
    </row>
    <row r="3233" spans="1:25" x14ac:dyDescent="0.25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U3233" s="1"/>
      <c r="V3233" s="1"/>
      <c r="W3233" s="1"/>
      <c r="X3233" s="1"/>
      <c r="Y3233" s="1"/>
    </row>
    <row r="3234" spans="1:25" x14ac:dyDescent="0.25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1"/>
    </row>
    <row r="3235" spans="1:25" x14ac:dyDescent="0.25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  <c r="V3235" s="1"/>
      <c r="W3235" s="1"/>
      <c r="X3235" s="1"/>
      <c r="Y3235" s="1"/>
    </row>
    <row r="3236" spans="1:25" x14ac:dyDescent="0.25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  <c r="Y3236" s="1"/>
    </row>
    <row r="3237" spans="1:25" x14ac:dyDescent="0.25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1"/>
      <c r="M3237" s="1"/>
      <c r="N3237" s="1"/>
      <c r="O3237" s="1"/>
      <c r="P3237" s="1"/>
      <c r="Q3237" s="1"/>
      <c r="R3237" s="1"/>
      <c r="S3237" s="1"/>
      <c r="T3237" s="1"/>
      <c r="U3237" s="1"/>
      <c r="V3237" s="1"/>
      <c r="W3237" s="1"/>
      <c r="X3237" s="1"/>
      <c r="Y3237" s="1"/>
    </row>
    <row r="3238" spans="1:25" x14ac:dyDescent="0.25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U3238" s="1"/>
      <c r="V3238" s="1"/>
      <c r="W3238" s="1"/>
      <c r="X3238" s="1"/>
      <c r="Y3238" s="1"/>
    </row>
    <row r="3239" spans="1:25" x14ac:dyDescent="0.25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1"/>
      <c r="M3239" s="1"/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  <c r="Y3239" s="1"/>
    </row>
    <row r="3240" spans="1:25" x14ac:dyDescent="0.25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  <c r="Y3240" s="1"/>
    </row>
    <row r="3241" spans="1:25" x14ac:dyDescent="0.25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1"/>
      <c r="X3241" s="1"/>
      <c r="Y3241" s="1"/>
    </row>
    <row r="3242" spans="1:25" x14ac:dyDescent="0.25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1"/>
      <c r="M3242" s="1"/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  <c r="Y3242" s="1"/>
    </row>
    <row r="3243" spans="1:25" x14ac:dyDescent="0.25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U3243" s="1"/>
      <c r="V3243" s="1"/>
      <c r="W3243" s="1"/>
      <c r="X3243" s="1"/>
      <c r="Y3243" s="1"/>
    </row>
    <row r="3244" spans="1:25" x14ac:dyDescent="0.25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  <c r="V3244" s="1"/>
      <c r="W3244" s="1"/>
      <c r="X3244" s="1"/>
      <c r="Y3244" s="1"/>
    </row>
    <row r="3245" spans="1:25" x14ac:dyDescent="0.25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1"/>
      <c r="M3245" s="1"/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  <c r="Y3245" s="1"/>
    </row>
    <row r="3246" spans="1:25" x14ac:dyDescent="0.25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1"/>
      <c r="M3246" s="1"/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  <c r="Y3246" s="1"/>
    </row>
    <row r="3247" spans="1:25" x14ac:dyDescent="0.25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1"/>
      <c r="M3247" s="1"/>
      <c r="N3247" s="1"/>
      <c r="O3247" s="1"/>
      <c r="P3247" s="1"/>
      <c r="Q3247" s="1"/>
      <c r="R3247" s="1"/>
      <c r="S3247" s="1"/>
      <c r="T3247" s="1"/>
      <c r="U3247" s="1"/>
      <c r="V3247" s="1"/>
      <c r="W3247" s="1"/>
      <c r="X3247" s="1"/>
      <c r="Y3247" s="1"/>
    </row>
    <row r="3248" spans="1:25" x14ac:dyDescent="0.25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1"/>
      <c r="M3248" s="1"/>
      <c r="N3248" s="1"/>
      <c r="O3248" s="1"/>
      <c r="P3248" s="1"/>
      <c r="Q3248" s="1"/>
      <c r="R3248" s="1"/>
      <c r="S3248" s="1"/>
      <c r="T3248" s="1"/>
      <c r="U3248" s="1"/>
      <c r="V3248" s="1"/>
      <c r="W3248" s="1"/>
      <c r="X3248" s="1"/>
      <c r="Y3248" s="1"/>
    </row>
    <row r="3249" spans="1:25" x14ac:dyDescent="0.25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1"/>
      <c r="M3249" s="1"/>
      <c r="N3249" s="1"/>
      <c r="O3249" s="1"/>
      <c r="P3249" s="1"/>
      <c r="Q3249" s="1"/>
      <c r="R3249" s="1"/>
      <c r="S3249" s="1"/>
      <c r="T3249" s="1"/>
      <c r="U3249" s="1"/>
      <c r="V3249" s="1"/>
      <c r="W3249" s="1"/>
      <c r="X3249" s="1"/>
      <c r="Y3249" s="1"/>
    </row>
    <row r="3250" spans="1:25" x14ac:dyDescent="0.25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1"/>
      <c r="M3250" s="1"/>
      <c r="N3250" s="1"/>
      <c r="O3250" s="1"/>
      <c r="P3250" s="1"/>
      <c r="Q3250" s="1"/>
      <c r="R3250" s="1"/>
      <c r="S3250" s="1"/>
      <c r="T3250" s="1"/>
      <c r="U3250" s="1"/>
      <c r="V3250" s="1"/>
      <c r="W3250" s="1"/>
      <c r="X3250" s="1"/>
      <c r="Y3250" s="1"/>
    </row>
    <row r="3251" spans="1:25" x14ac:dyDescent="0.25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S3251" s="1"/>
      <c r="T3251" s="1"/>
      <c r="U3251" s="1"/>
      <c r="V3251" s="1"/>
      <c r="W3251" s="1"/>
      <c r="X3251" s="1"/>
      <c r="Y3251" s="1"/>
    </row>
    <row r="3252" spans="1:25" x14ac:dyDescent="0.25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1"/>
      <c r="M3252" s="1"/>
      <c r="N3252" s="1"/>
      <c r="O3252" s="1"/>
      <c r="P3252" s="1"/>
      <c r="Q3252" s="1"/>
      <c r="R3252" s="1"/>
      <c r="S3252" s="1"/>
      <c r="T3252" s="1"/>
      <c r="U3252" s="1"/>
      <c r="V3252" s="1"/>
      <c r="W3252" s="1"/>
      <c r="X3252" s="1"/>
      <c r="Y3252" s="1"/>
    </row>
    <row r="3253" spans="1:25" x14ac:dyDescent="0.25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1"/>
      <c r="M3253" s="1"/>
      <c r="N3253" s="1"/>
      <c r="O3253" s="1"/>
      <c r="P3253" s="1"/>
      <c r="Q3253" s="1"/>
      <c r="R3253" s="1"/>
      <c r="S3253" s="1"/>
      <c r="T3253" s="1"/>
      <c r="U3253" s="1"/>
      <c r="V3253" s="1"/>
      <c r="W3253" s="1"/>
      <c r="X3253" s="1"/>
      <c r="Y3253" s="1"/>
    </row>
    <row r="3254" spans="1:25" x14ac:dyDescent="0.25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1"/>
      <c r="M3254" s="1"/>
      <c r="N3254" s="1"/>
      <c r="O3254" s="1"/>
      <c r="P3254" s="1"/>
      <c r="Q3254" s="1"/>
      <c r="R3254" s="1"/>
      <c r="S3254" s="1"/>
      <c r="T3254" s="1"/>
      <c r="U3254" s="1"/>
      <c r="V3254" s="1"/>
      <c r="W3254" s="1"/>
      <c r="X3254" s="1"/>
      <c r="Y3254" s="1"/>
    </row>
    <row r="3255" spans="1:25" x14ac:dyDescent="0.25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1"/>
      <c r="M3255" s="1"/>
      <c r="N3255" s="1"/>
      <c r="O3255" s="1"/>
      <c r="P3255" s="1"/>
      <c r="Q3255" s="1"/>
      <c r="R3255" s="1"/>
      <c r="S3255" s="1"/>
      <c r="T3255" s="1"/>
      <c r="U3255" s="1"/>
      <c r="V3255" s="1"/>
      <c r="W3255" s="1"/>
      <c r="X3255" s="1"/>
      <c r="Y3255" s="1"/>
    </row>
    <row r="3256" spans="1:25" x14ac:dyDescent="0.25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1"/>
      <c r="M3256" s="1"/>
      <c r="N3256" s="1"/>
      <c r="O3256" s="1"/>
      <c r="P3256" s="1"/>
      <c r="Q3256" s="1"/>
      <c r="R3256" s="1"/>
      <c r="S3256" s="1"/>
      <c r="T3256" s="1"/>
      <c r="U3256" s="1"/>
      <c r="V3256" s="1"/>
      <c r="W3256" s="1"/>
      <c r="X3256" s="1"/>
      <c r="Y3256" s="1"/>
    </row>
  </sheetData>
  <autoFilter ref="A1:Y2746" xr:uid="{00000000-0009-0000-0000-000000000000}"/>
  <phoneticPr fontId="1" type="noConversion"/>
  <conditionalFormatting sqref="N2:Y1018">
    <cfRule type="cellIs" dxfId="1" priority="2" operator="equal">
      <formula>":"</formula>
    </cfRule>
  </conditionalFormatting>
  <conditionalFormatting sqref="E2:Y2737">
    <cfRule type="cellIs" dxfId="0" priority="1" operator="lessThan">
      <formula>1.1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05"/>
  <sheetViews>
    <sheetView zoomScale="85" zoomScaleNormal="85" workbookViewId="0">
      <selection activeCell="G299" sqref="G299"/>
    </sheetView>
  </sheetViews>
  <sheetFormatPr baseColWidth="10"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</row>
    <row r="2" spans="1:24" x14ac:dyDescent="0.25">
      <c r="A2" t="s">
        <v>3</v>
      </c>
      <c r="B2" t="s">
        <v>20</v>
      </c>
      <c r="C2" t="s">
        <v>21</v>
      </c>
      <c r="D2" s="3">
        <v>1022.1999999999999</v>
      </c>
      <c r="E2" s="3">
        <v>1010.3</v>
      </c>
      <c r="F2" s="3">
        <v>1050.5999999999999</v>
      </c>
      <c r="G2" s="3">
        <v>1080.7</v>
      </c>
      <c r="H2" s="3">
        <v>1085.2</v>
      </c>
      <c r="I2" s="3">
        <v>1061.3999999999999</v>
      </c>
      <c r="J2" s="3">
        <v>1113.5999999999999</v>
      </c>
      <c r="K2" s="3">
        <v>1131.9000000000001</v>
      </c>
      <c r="L2" s="3">
        <v>1150.7</v>
      </c>
      <c r="M2" s="3">
        <v>1221.3209748209752</v>
      </c>
      <c r="N2" s="3">
        <v>1233.9732005743922</v>
      </c>
      <c r="O2" s="3">
        <v>1214.6695048775998</v>
      </c>
      <c r="P2" s="3">
        <v>1248.6473280231717</v>
      </c>
      <c r="Q2" s="3">
        <v>1245.3414043700066</v>
      </c>
      <c r="R2" s="3">
        <v>1267.6155371335785</v>
      </c>
      <c r="S2" s="3">
        <v>1292.2494525788154</v>
      </c>
      <c r="T2" s="3">
        <v>1317.2876651822885</v>
      </c>
      <c r="U2" s="3">
        <v>1373.2693334126182</v>
      </c>
      <c r="V2" s="3">
        <v>1380.9463988345512</v>
      </c>
      <c r="W2" s="3">
        <v>1406.8636722478172</v>
      </c>
      <c r="X2" s="3">
        <v>1419.549174335649</v>
      </c>
    </row>
    <row r="3" spans="1:24" x14ac:dyDescent="0.25">
      <c r="A3" t="s">
        <v>22</v>
      </c>
      <c r="B3" t="s">
        <v>20</v>
      </c>
      <c r="C3" t="s">
        <v>21</v>
      </c>
      <c r="D3" s="3">
        <v>725.5</v>
      </c>
      <c r="E3" s="3">
        <v>740.8</v>
      </c>
      <c r="F3" s="3">
        <v>757.69999999999993</v>
      </c>
      <c r="G3" s="3">
        <v>779.6</v>
      </c>
      <c r="H3" s="3">
        <v>782.3</v>
      </c>
      <c r="I3" s="3">
        <v>769.19999999999993</v>
      </c>
      <c r="J3" s="3">
        <v>807.30000000000007</v>
      </c>
      <c r="K3" s="3">
        <v>816.9</v>
      </c>
      <c r="L3" s="3">
        <v>839.8</v>
      </c>
      <c r="M3" s="3">
        <v>884.21358281358266</v>
      </c>
      <c r="N3" s="3">
        <v>884.32275613258491</v>
      </c>
      <c r="O3" s="3">
        <v>873.85451131971286</v>
      </c>
      <c r="P3" s="3">
        <v>888.26079169683806</v>
      </c>
      <c r="Q3" s="3">
        <v>905.81574862835703</v>
      </c>
      <c r="R3" s="3">
        <v>931.52234851722073</v>
      </c>
      <c r="S3" s="3">
        <v>925.59346812006083</v>
      </c>
      <c r="T3" s="3">
        <v>934.84319901524213</v>
      </c>
      <c r="U3" s="3">
        <v>956.39636558244638</v>
      </c>
      <c r="V3" s="3">
        <v>969.13433336096909</v>
      </c>
      <c r="W3" s="3">
        <v>986.95289563916151</v>
      </c>
      <c r="X3" s="3">
        <v>1005.7425278845362</v>
      </c>
    </row>
    <row r="4" spans="1:24" x14ac:dyDescent="0.25">
      <c r="A4" t="s">
        <v>23</v>
      </c>
      <c r="B4" t="s">
        <v>20</v>
      </c>
      <c r="C4" t="s">
        <v>21</v>
      </c>
      <c r="D4" s="3">
        <v>565.70000000000005</v>
      </c>
      <c r="E4" s="3">
        <v>581.5</v>
      </c>
      <c r="F4" s="3">
        <v>589.79999999999995</v>
      </c>
      <c r="G4" s="3">
        <v>602.80000000000007</v>
      </c>
      <c r="H4" s="3">
        <v>612.4</v>
      </c>
      <c r="I4" s="3">
        <v>601.29999999999995</v>
      </c>
      <c r="J4" s="3">
        <v>635.6</v>
      </c>
      <c r="K4" s="3">
        <v>650.80000000000007</v>
      </c>
      <c r="L4" s="3">
        <v>679.7</v>
      </c>
      <c r="M4" s="3">
        <v>701.87633402633412</v>
      </c>
      <c r="N4" s="3">
        <v>701.93722274307822</v>
      </c>
      <c r="O4" s="3">
        <v>706.28030554021723</v>
      </c>
      <c r="P4" s="3">
        <v>723.27285059135897</v>
      </c>
      <c r="Q4" s="3">
        <v>727.2113677928578</v>
      </c>
      <c r="R4" s="3">
        <v>733.49961541748576</v>
      </c>
      <c r="S4" s="3">
        <v>740.56268422251787</v>
      </c>
      <c r="T4" s="3">
        <v>741.91443828970716</v>
      </c>
      <c r="U4" s="3">
        <v>762.09746447047633</v>
      </c>
      <c r="V4" s="3">
        <v>767.85973398396322</v>
      </c>
      <c r="W4" s="3">
        <v>768.27229848354523</v>
      </c>
      <c r="X4" s="3">
        <v>764.00426994816826</v>
      </c>
    </row>
    <row r="5" spans="1:24" x14ac:dyDescent="0.25">
      <c r="A5" t="s">
        <v>24</v>
      </c>
      <c r="B5" t="s">
        <v>20</v>
      </c>
      <c r="C5" t="s">
        <v>21</v>
      </c>
      <c r="D5" s="3">
        <v>454.4</v>
      </c>
      <c r="E5" s="3">
        <v>483.4</v>
      </c>
      <c r="F5" s="3">
        <v>475</v>
      </c>
      <c r="G5" s="3">
        <v>485.09999999999997</v>
      </c>
      <c r="H5" s="3">
        <v>477.3</v>
      </c>
      <c r="I5" s="3">
        <v>472.1</v>
      </c>
      <c r="J5" s="3">
        <v>495.5</v>
      </c>
      <c r="K5" s="3">
        <v>506.8</v>
      </c>
      <c r="L5" s="3">
        <v>525</v>
      </c>
      <c r="M5" s="3">
        <v>552.68771078771067</v>
      </c>
      <c r="N5" s="3">
        <v>550.83707677153677</v>
      </c>
      <c r="O5" s="3">
        <v>550.67223265230996</v>
      </c>
      <c r="P5" s="3">
        <v>563.3723461259957</v>
      </c>
      <c r="Q5" s="3">
        <v>560.84758398305894</v>
      </c>
      <c r="R5" s="3">
        <v>579.79024015041455</v>
      </c>
      <c r="S5" s="3">
        <v>577.02497871472951</v>
      </c>
      <c r="T5" s="3">
        <v>577.85769161145504</v>
      </c>
      <c r="U5" s="3">
        <v>597.85472676458346</v>
      </c>
      <c r="V5" s="3">
        <v>606.78831945612399</v>
      </c>
      <c r="W5" s="3">
        <v>592.03163581519766</v>
      </c>
      <c r="X5" s="3">
        <v>608.00560393968249</v>
      </c>
    </row>
    <row r="6" spans="1:24" x14ac:dyDescent="0.25">
      <c r="A6" t="s">
        <v>25</v>
      </c>
      <c r="B6" t="s">
        <v>20</v>
      </c>
      <c r="C6" t="s">
        <v>21</v>
      </c>
      <c r="D6" s="3">
        <v>1380.7</v>
      </c>
      <c r="E6" s="3">
        <v>1402.3</v>
      </c>
      <c r="F6" s="3">
        <v>1420.7</v>
      </c>
      <c r="G6" s="3">
        <v>1400.7</v>
      </c>
      <c r="H6" s="3">
        <v>1405.6000000000001</v>
      </c>
      <c r="I6" s="3">
        <v>1409.1</v>
      </c>
      <c r="J6" s="3">
        <v>1457.7</v>
      </c>
      <c r="K6" s="3">
        <v>1492.9</v>
      </c>
      <c r="L6" s="3">
        <v>1522.9</v>
      </c>
      <c r="M6" s="3">
        <v>1601.6897435897436</v>
      </c>
      <c r="N6" s="3">
        <v>1620.0939688831395</v>
      </c>
      <c r="O6" s="3">
        <v>1618.5765727958769</v>
      </c>
      <c r="P6" s="3">
        <v>1661.8637629736904</v>
      </c>
      <c r="Q6" s="3">
        <v>1692.1937963230339</v>
      </c>
      <c r="R6" s="3">
        <v>1719.9770019656439</v>
      </c>
      <c r="S6" s="3">
        <v>1762.3699116211583</v>
      </c>
      <c r="T6" s="3">
        <v>1763.8964954201515</v>
      </c>
      <c r="U6" s="3">
        <v>1829.2310697508474</v>
      </c>
      <c r="V6" s="3">
        <v>1837.6743305184114</v>
      </c>
      <c r="W6" s="3">
        <v>1820.3433585879413</v>
      </c>
      <c r="X6" s="3">
        <v>1862.2559677021261</v>
      </c>
    </row>
    <row r="7" spans="1:24" x14ac:dyDescent="0.25">
      <c r="A7" t="s">
        <v>26</v>
      </c>
      <c r="B7" t="s">
        <v>20</v>
      </c>
      <c r="C7" t="s">
        <v>21</v>
      </c>
      <c r="D7" s="3">
        <v>329.90000000000003</v>
      </c>
      <c r="E7" s="3">
        <v>335.09999999999997</v>
      </c>
      <c r="F7" s="3">
        <v>324.8</v>
      </c>
      <c r="G7" s="3">
        <v>343</v>
      </c>
      <c r="H7" s="3">
        <v>337.1</v>
      </c>
      <c r="I7" s="3">
        <v>334.3</v>
      </c>
      <c r="J7" s="3">
        <v>355.9</v>
      </c>
      <c r="K7" s="3">
        <v>360.90000000000003</v>
      </c>
      <c r="L7" s="3">
        <v>368.3</v>
      </c>
      <c r="M7" s="3">
        <v>365.40899745899748</v>
      </c>
      <c r="N7" s="3">
        <v>367.98990778870922</v>
      </c>
      <c r="O7" s="3">
        <v>369.01852751702563</v>
      </c>
      <c r="P7" s="3">
        <v>381.24772628530053</v>
      </c>
      <c r="Q7" s="3">
        <v>384.47399773799214</v>
      </c>
      <c r="R7" s="3">
        <v>394.66070421331511</v>
      </c>
      <c r="S7" s="3">
        <v>393.59704764303103</v>
      </c>
      <c r="T7" s="3">
        <v>399.04701495239129</v>
      </c>
      <c r="U7" s="3">
        <v>403.73740024974722</v>
      </c>
      <c r="V7" s="3">
        <v>405.36936077980835</v>
      </c>
      <c r="W7" s="3">
        <v>404.48460215155126</v>
      </c>
      <c r="X7" s="3">
        <v>405.29262367335417</v>
      </c>
    </row>
    <row r="8" spans="1:24" x14ac:dyDescent="0.25">
      <c r="A8" t="s">
        <v>27</v>
      </c>
      <c r="B8" t="s">
        <v>20</v>
      </c>
      <c r="C8" t="s">
        <v>21</v>
      </c>
      <c r="D8" s="3">
        <v>302.29999999999995</v>
      </c>
      <c r="E8" s="3">
        <v>301.20000000000005</v>
      </c>
      <c r="F8" s="3">
        <v>300.09999999999997</v>
      </c>
      <c r="G8" s="3">
        <v>302</v>
      </c>
      <c r="H8" s="3">
        <v>313.09999999999997</v>
      </c>
      <c r="I8" s="3">
        <v>313.10000000000002</v>
      </c>
      <c r="J8" s="3">
        <v>332.8</v>
      </c>
      <c r="K8" s="3">
        <v>329.3</v>
      </c>
      <c r="L8" s="3">
        <v>330.8</v>
      </c>
      <c r="M8" s="3">
        <v>345.58906213906209</v>
      </c>
      <c r="N8" s="3">
        <v>340.76013315452809</v>
      </c>
      <c r="O8" s="3">
        <v>337.17867844653045</v>
      </c>
      <c r="P8" s="3">
        <v>344.51256094617429</v>
      </c>
      <c r="Q8" s="3">
        <v>356.25248098950811</v>
      </c>
      <c r="R8" s="3">
        <v>359.33549269293229</v>
      </c>
      <c r="S8" s="3">
        <v>371.39801897087222</v>
      </c>
      <c r="T8" s="3">
        <v>365.99990224828935</v>
      </c>
      <c r="U8" s="3">
        <v>351.21149075340435</v>
      </c>
      <c r="V8" s="3">
        <v>362.18841776124884</v>
      </c>
      <c r="W8" s="3">
        <v>363.54466766428266</v>
      </c>
      <c r="X8" s="3">
        <v>364.38482187981151</v>
      </c>
    </row>
    <row r="9" spans="1:24" x14ac:dyDescent="0.25">
      <c r="A9" t="s">
        <v>28</v>
      </c>
      <c r="B9" t="s">
        <v>20</v>
      </c>
      <c r="C9" t="s">
        <v>21</v>
      </c>
      <c r="D9" s="3">
        <v>312.8</v>
      </c>
      <c r="E9" s="3">
        <v>306.70000000000005</v>
      </c>
      <c r="F9" s="3">
        <v>295.3</v>
      </c>
      <c r="G9" s="3">
        <v>287.10000000000002</v>
      </c>
      <c r="H9" s="3">
        <v>289.5</v>
      </c>
      <c r="I9" s="3">
        <v>283.7</v>
      </c>
      <c r="J9" s="3">
        <v>305.90000000000003</v>
      </c>
      <c r="K9" s="3">
        <v>315.09999999999997</v>
      </c>
      <c r="L9" s="3">
        <v>314.3</v>
      </c>
      <c r="M9" s="3">
        <v>328.91295911295913</v>
      </c>
      <c r="N9" s="3">
        <v>324.33125571128494</v>
      </c>
      <c r="O9" s="3">
        <v>325.4426541505614</v>
      </c>
      <c r="P9" s="3">
        <v>336.48547188027999</v>
      </c>
      <c r="Q9" s="3">
        <v>342.85324742516121</v>
      </c>
      <c r="R9" s="3">
        <v>344.8435518331766</v>
      </c>
      <c r="S9" s="3">
        <v>339.99801897087218</v>
      </c>
      <c r="T9" s="3">
        <v>347.47987400890634</v>
      </c>
      <c r="U9" s="3">
        <v>361.55556282333356</v>
      </c>
      <c r="V9" s="3">
        <v>356.18039345737941</v>
      </c>
      <c r="W9" s="3">
        <v>358.9592289292911</v>
      </c>
      <c r="X9" s="3">
        <v>366.68586439124147</v>
      </c>
    </row>
    <row r="10" spans="1:24" x14ac:dyDescent="0.25">
      <c r="A10" t="s">
        <v>29</v>
      </c>
      <c r="B10" t="s">
        <v>20</v>
      </c>
      <c r="C10" t="s">
        <v>21</v>
      </c>
      <c r="D10" s="3">
        <v>467.40000000000003</v>
      </c>
      <c r="E10" s="3">
        <v>474</v>
      </c>
      <c r="F10" s="3">
        <v>500.5</v>
      </c>
      <c r="G10" s="3">
        <v>502.4</v>
      </c>
      <c r="H10" s="3">
        <v>486.79999999999995</v>
      </c>
      <c r="I10" s="3">
        <v>496.3</v>
      </c>
      <c r="J10" s="3">
        <v>528.6</v>
      </c>
      <c r="K10" s="3">
        <v>551.1</v>
      </c>
      <c r="L10" s="3">
        <v>548.5</v>
      </c>
      <c r="M10" s="3">
        <v>570.74528759528755</v>
      </c>
      <c r="N10" s="3">
        <v>579.37089944578281</v>
      </c>
      <c r="O10" s="3">
        <v>590.70852199521437</v>
      </c>
      <c r="P10" s="3">
        <v>581.201959932416</v>
      </c>
      <c r="Q10" s="3">
        <v>592.14766459717009</v>
      </c>
      <c r="R10" s="3">
        <v>583.1837193402273</v>
      </c>
      <c r="S10" s="3">
        <v>591.72949119209511</v>
      </c>
      <c r="T10" s="3">
        <v>591.55639549618047</v>
      </c>
      <c r="U10" s="3">
        <v>620.13614437771298</v>
      </c>
      <c r="V10" s="3">
        <v>618.44396015681446</v>
      </c>
      <c r="W10" s="3">
        <v>620.28569442316996</v>
      </c>
      <c r="X10" s="3">
        <v>629.47990080274565</v>
      </c>
    </row>
    <row r="11" spans="1:24" x14ac:dyDescent="0.25">
      <c r="A11" t="s">
        <v>30</v>
      </c>
      <c r="B11" t="s">
        <v>20</v>
      </c>
      <c r="C11" t="s">
        <v>21</v>
      </c>
      <c r="D11" s="3">
        <v>361</v>
      </c>
      <c r="E11" s="3">
        <v>362.8</v>
      </c>
      <c r="F11" s="3">
        <v>363.90000000000003</v>
      </c>
      <c r="G11" s="3">
        <v>377.8</v>
      </c>
      <c r="H11" s="3">
        <v>379.29999999999995</v>
      </c>
      <c r="I11" s="3">
        <v>387.8</v>
      </c>
      <c r="J11" s="3">
        <v>389.8</v>
      </c>
      <c r="K11" s="3">
        <v>405.79999999999995</v>
      </c>
      <c r="L11" s="3">
        <v>405.09999999999997</v>
      </c>
      <c r="M11" s="3">
        <v>429.37551397551397</v>
      </c>
      <c r="N11" s="3">
        <v>425.33015677106204</v>
      </c>
      <c r="O11" s="3">
        <v>422.6829928216456</v>
      </c>
      <c r="P11" s="3">
        <v>434.89713734009166</v>
      </c>
      <c r="Q11" s="3">
        <v>439.67810424487431</v>
      </c>
      <c r="R11" s="3">
        <v>436.69055636270406</v>
      </c>
      <c r="S11" s="3">
        <v>433.62811454473507</v>
      </c>
      <c r="T11" s="3">
        <v>438.36370515187724</v>
      </c>
      <c r="U11" s="3">
        <v>456.37673544627461</v>
      </c>
      <c r="V11" s="3">
        <v>457.52911489855626</v>
      </c>
      <c r="W11" s="3">
        <v>471.7852938057477</v>
      </c>
      <c r="X11" s="3">
        <v>469.56383766439831</v>
      </c>
    </row>
    <row r="12" spans="1:24" x14ac:dyDescent="0.25">
      <c r="A12" t="s">
        <v>31</v>
      </c>
      <c r="B12" t="s">
        <v>20</v>
      </c>
      <c r="C12" t="s">
        <v>21</v>
      </c>
      <c r="D12" s="3">
        <v>502.4</v>
      </c>
      <c r="E12" s="3">
        <v>505.7</v>
      </c>
      <c r="F12" s="3">
        <v>512.9</v>
      </c>
      <c r="G12" s="3">
        <v>521.1</v>
      </c>
      <c r="H12" s="3">
        <v>518.5</v>
      </c>
      <c r="I12" s="3">
        <v>511</v>
      </c>
      <c r="J12" s="3">
        <v>537.20000000000005</v>
      </c>
      <c r="K12" s="3">
        <v>538.69999999999993</v>
      </c>
      <c r="L12" s="3">
        <v>544.19999999999993</v>
      </c>
      <c r="M12" s="3">
        <v>567.84375144375144</v>
      </c>
      <c r="N12" s="3">
        <v>551.39089517344507</v>
      </c>
      <c r="O12" s="3">
        <v>574.16742867660594</v>
      </c>
      <c r="P12" s="3">
        <v>574.26612116823549</v>
      </c>
      <c r="Q12" s="3">
        <v>575.23526446241203</v>
      </c>
      <c r="R12" s="3">
        <v>588.20152978377928</v>
      </c>
      <c r="S12" s="3">
        <v>589.37674928949161</v>
      </c>
      <c r="T12" s="3">
        <v>603.85819847217704</v>
      </c>
      <c r="U12" s="3">
        <v>622.72130582148998</v>
      </c>
      <c r="V12" s="3">
        <v>627.7857362816975</v>
      </c>
      <c r="W12" s="3">
        <v>637.12708527259679</v>
      </c>
      <c r="X12" s="3">
        <v>653.18399210182997</v>
      </c>
    </row>
    <row r="13" spans="1:24" x14ac:dyDescent="0.25">
      <c r="A13" t="s">
        <v>32</v>
      </c>
      <c r="B13" t="s">
        <v>20</v>
      </c>
      <c r="C13" t="s">
        <v>21</v>
      </c>
      <c r="D13" s="3">
        <v>1109.2</v>
      </c>
      <c r="E13" s="3">
        <v>1136.5</v>
      </c>
      <c r="F13" s="3">
        <v>1158.1000000000001</v>
      </c>
      <c r="G13" s="3">
        <v>1159.9000000000001</v>
      </c>
      <c r="H13" s="3">
        <v>1143.3</v>
      </c>
      <c r="I13" s="3">
        <v>1145.3000000000002</v>
      </c>
      <c r="J13" s="3">
        <v>1181.8999999999999</v>
      </c>
      <c r="K13" s="3">
        <v>1196.7</v>
      </c>
      <c r="L13" s="3">
        <v>1234.0999999999999</v>
      </c>
      <c r="M13" s="3">
        <v>1246.6851004851005</v>
      </c>
      <c r="N13" s="3">
        <v>1296.6137498071514</v>
      </c>
      <c r="O13" s="3">
        <v>1251.7617780231915</v>
      </c>
      <c r="P13" s="3">
        <v>1275.8037557325608</v>
      </c>
      <c r="Q13" s="3">
        <v>1313.5237919915294</v>
      </c>
      <c r="R13" s="3">
        <v>1334.6141697290832</v>
      </c>
      <c r="S13" s="3">
        <v>1376.3042522574381</v>
      </c>
      <c r="T13" s="3">
        <v>1391.9518880561891</v>
      </c>
      <c r="U13" s="3">
        <v>1464.0382636617708</v>
      </c>
      <c r="V13" s="3">
        <v>1506.3986983453945</v>
      </c>
      <c r="W13" s="3">
        <v>1541.5856213694046</v>
      </c>
      <c r="X13" s="3">
        <v>1568.4651716559124</v>
      </c>
    </row>
    <row r="14" spans="1:24" x14ac:dyDescent="0.25">
      <c r="A14" t="s">
        <v>33</v>
      </c>
      <c r="B14" t="s">
        <v>20</v>
      </c>
      <c r="C14" t="s">
        <v>21</v>
      </c>
      <c r="D14" s="3">
        <v>771.19999999999993</v>
      </c>
      <c r="E14" s="3">
        <v>784.8</v>
      </c>
      <c r="F14" s="3">
        <v>807.59999999999991</v>
      </c>
      <c r="G14" s="3">
        <v>790.4</v>
      </c>
      <c r="H14" s="3">
        <v>801.69999999999993</v>
      </c>
      <c r="I14" s="3">
        <v>795.9</v>
      </c>
      <c r="J14" s="3">
        <v>825.4</v>
      </c>
      <c r="K14" s="3">
        <v>855.3</v>
      </c>
      <c r="L14" s="3">
        <v>871.9</v>
      </c>
      <c r="M14" s="3">
        <v>901.34203049203052</v>
      </c>
      <c r="N14" s="3">
        <v>909.89584040444799</v>
      </c>
      <c r="O14" s="3">
        <v>905.31574820541141</v>
      </c>
      <c r="P14" s="3">
        <v>897.93325609461738</v>
      </c>
      <c r="Q14" s="3">
        <v>900.22496992010781</v>
      </c>
      <c r="R14" s="3">
        <v>906.55662763866337</v>
      </c>
      <c r="S14" s="3">
        <v>892.61455432840489</v>
      </c>
      <c r="T14" s="3">
        <v>904.90991636798094</v>
      </c>
      <c r="U14" s="3">
        <v>938.85951477671404</v>
      </c>
      <c r="V14" s="3">
        <v>944.78463123734184</v>
      </c>
      <c r="W14" s="3">
        <v>945.16410703554891</v>
      </c>
      <c r="X14" s="3">
        <v>949.74748304596687</v>
      </c>
    </row>
    <row r="15" spans="1:24" x14ac:dyDescent="0.25">
      <c r="A15" t="s">
        <v>34</v>
      </c>
      <c r="B15" t="s">
        <v>20</v>
      </c>
      <c r="C15" t="s">
        <v>21</v>
      </c>
      <c r="D15" s="3">
        <v>196.1</v>
      </c>
      <c r="E15" s="3">
        <v>202.2</v>
      </c>
      <c r="F15" s="3">
        <v>201</v>
      </c>
      <c r="G15" s="3">
        <v>193.4</v>
      </c>
      <c r="H15" s="3">
        <v>196.9</v>
      </c>
      <c r="I15" s="3">
        <v>188.9</v>
      </c>
      <c r="J15" s="3">
        <v>191.3</v>
      </c>
      <c r="K15" s="3">
        <v>197.1</v>
      </c>
      <c r="L15" s="3">
        <v>209.8</v>
      </c>
      <c r="M15" s="3">
        <v>214.05213675213673</v>
      </c>
      <c r="N15" s="3">
        <v>212.88912215325826</v>
      </c>
      <c r="O15" s="3">
        <v>223.1287980857721</v>
      </c>
      <c r="P15" s="3">
        <v>231.53331402365438</v>
      </c>
      <c r="Q15" s="3">
        <v>232.85048007507939</v>
      </c>
      <c r="R15" s="3">
        <v>234.80159815400393</v>
      </c>
      <c r="S15" s="3">
        <v>237.29085272991088</v>
      </c>
      <c r="T15" s="3">
        <v>234.25212700481518</v>
      </c>
      <c r="U15" s="3">
        <v>247.67220669560561</v>
      </c>
      <c r="V15" s="3">
        <v>247.76477004891572</v>
      </c>
      <c r="W15" s="3">
        <v>249.79381163911444</v>
      </c>
      <c r="X15" s="3">
        <v>249.46600143389395</v>
      </c>
    </row>
    <row r="16" spans="1:24" x14ac:dyDescent="0.25">
      <c r="A16" t="s">
        <v>35</v>
      </c>
      <c r="B16" t="s">
        <v>20</v>
      </c>
      <c r="C16" t="s">
        <v>21</v>
      </c>
      <c r="D16" s="3">
        <v>601.70000000000005</v>
      </c>
      <c r="E16" s="3">
        <v>621.80000000000007</v>
      </c>
      <c r="F16" s="3">
        <v>630.6</v>
      </c>
      <c r="G16" s="3">
        <v>622.29999999999995</v>
      </c>
      <c r="H16" s="3">
        <v>622.70000000000005</v>
      </c>
      <c r="I16" s="3">
        <v>618</v>
      </c>
      <c r="J16" s="3">
        <v>643.6</v>
      </c>
      <c r="K16" s="3">
        <v>666</v>
      </c>
      <c r="L16" s="3">
        <v>677.2</v>
      </c>
      <c r="M16" s="3">
        <v>706.60631785631779</v>
      </c>
      <c r="N16" s="3">
        <v>720.42028767074521</v>
      </c>
      <c r="O16" s="3">
        <v>688.6007141542425</v>
      </c>
      <c r="P16" s="3">
        <v>695.21676804248125</v>
      </c>
      <c r="Q16" s="3">
        <v>715.62644624121674</v>
      </c>
      <c r="R16" s="3">
        <v>733.8955132039996</v>
      </c>
      <c r="S16" s="3">
        <v>751.62924656137955</v>
      </c>
      <c r="T16" s="3">
        <v>753.96587379168022</v>
      </c>
      <c r="U16" s="3">
        <v>773.8398335018137</v>
      </c>
      <c r="V16" s="3">
        <v>787.94240385640342</v>
      </c>
      <c r="W16" s="3">
        <v>792.04528626471381</v>
      </c>
      <c r="X16" s="3">
        <v>801.07084376432431</v>
      </c>
    </row>
    <row r="17" spans="1:24" x14ac:dyDescent="0.25">
      <c r="A17" t="s">
        <v>36</v>
      </c>
      <c r="B17" t="s">
        <v>20</v>
      </c>
      <c r="C17" t="s">
        <v>21</v>
      </c>
      <c r="D17" s="3">
        <v>1190.7</v>
      </c>
      <c r="E17" s="3">
        <v>1233.3</v>
      </c>
      <c r="F17" s="3">
        <v>1257</v>
      </c>
      <c r="G17" s="3">
        <v>1235.2</v>
      </c>
      <c r="H17" s="3">
        <v>1243.3</v>
      </c>
      <c r="I17" s="3">
        <v>1233.5999999999999</v>
      </c>
      <c r="J17" s="3">
        <v>1269.5999999999999</v>
      </c>
      <c r="K17" s="3">
        <v>1321.5</v>
      </c>
      <c r="L17" s="3">
        <v>1324.1000000000001</v>
      </c>
      <c r="M17" s="3">
        <v>1370.7328828828827</v>
      </c>
      <c r="N17" s="3">
        <v>1392.8235073519813</v>
      </c>
      <c r="O17" s="3">
        <v>1376.9824627277749</v>
      </c>
      <c r="P17" s="3">
        <v>1432.1011175476708</v>
      </c>
      <c r="Q17" s="3">
        <v>1427.8464626046778</v>
      </c>
      <c r="R17" s="3">
        <v>1464.0331681052901</v>
      </c>
      <c r="S17" s="3">
        <v>1446.8666306915611</v>
      </c>
      <c r="T17" s="3">
        <v>1497.5226494334024</v>
      </c>
      <c r="U17" s="3">
        <v>1527.1108901706607</v>
      </c>
      <c r="V17" s="3">
        <v>1564.3604860773887</v>
      </c>
      <c r="W17" s="3">
        <v>1574.3291967620685</v>
      </c>
      <c r="X17" s="3">
        <v>1620.0018487829532</v>
      </c>
    </row>
    <row r="18" spans="1:24" x14ac:dyDescent="0.25">
      <c r="A18" t="s">
        <v>37</v>
      </c>
      <c r="B18" t="s">
        <v>20</v>
      </c>
      <c r="C18" t="s">
        <v>21</v>
      </c>
      <c r="D18" s="3">
        <v>280.8</v>
      </c>
      <c r="E18" s="3">
        <v>298.40000000000003</v>
      </c>
      <c r="F18" s="3">
        <v>311.40000000000003</v>
      </c>
      <c r="G18" s="3">
        <v>309.79999999999995</v>
      </c>
      <c r="H18" s="3">
        <v>316.09999999999997</v>
      </c>
      <c r="I18" s="3">
        <v>305.70000000000005</v>
      </c>
      <c r="J18" s="3">
        <v>321.39999999999998</v>
      </c>
      <c r="K18" s="3">
        <v>315.89999999999998</v>
      </c>
      <c r="L18" s="3">
        <v>327</v>
      </c>
      <c r="M18" s="3">
        <v>334.70548625548628</v>
      </c>
      <c r="N18" s="3">
        <v>341.4984417834637</v>
      </c>
      <c r="O18" s="3">
        <v>331.13291367568559</v>
      </c>
      <c r="P18" s="3">
        <v>340.84884866039101</v>
      </c>
      <c r="Q18" s="3">
        <v>330.49496582924246</v>
      </c>
      <c r="R18" s="3">
        <v>347.05029484659434</v>
      </c>
      <c r="S18" s="3">
        <v>354.95699416004129</v>
      </c>
      <c r="T18" s="3">
        <v>347.82312733065419</v>
      </c>
      <c r="U18" s="3">
        <v>356.73067372301841</v>
      </c>
      <c r="V18" s="3">
        <v>357.17886321374851</v>
      </c>
      <c r="W18" s="3">
        <v>353.82479114871154</v>
      </c>
      <c r="X18" s="3">
        <v>363.59107694839156</v>
      </c>
    </row>
    <row r="19" spans="1:24" x14ac:dyDescent="0.25">
      <c r="A19" t="s">
        <v>38</v>
      </c>
      <c r="B19" t="s">
        <v>20</v>
      </c>
      <c r="C19" t="s">
        <v>21</v>
      </c>
      <c r="D19" s="3">
        <v>344.2</v>
      </c>
      <c r="E19" s="3">
        <v>339.4</v>
      </c>
      <c r="F19" s="3">
        <v>352.8</v>
      </c>
      <c r="G19" s="3">
        <v>362.40000000000003</v>
      </c>
      <c r="H19" s="3">
        <v>349.5</v>
      </c>
      <c r="I19" s="3">
        <v>360.2</v>
      </c>
      <c r="J19" s="3">
        <v>366</v>
      </c>
      <c r="K19" s="3">
        <v>375.09999999999997</v>
      </c>
      <c r="L19" s="3">
        <v>380.5</v>
      </c>
      <c r="M19" s="3">
        <v>390.55615615615613</v>
      </c>
      <c r="N19" s="3">
        <v>393.31250489538712</v>
      </c>
      <c r="O19" s="3">
        <v>390.60607399226944</v>
      </c>
      <c r="P19" s="3">
        <v>417.58188269370027</v>
      </c>
      <c r="Q19" s="3">
        <v>416.44350154009044</v>
      </c>
      <c r="R19" s="3">
        <v>421.9216648149731</v>
      </c>
      <c r="S19" s="3">
        <v>409.0537360146779</v>
      </c>
      <c r="T19" s="3">
        <v>419.02954998008761</v>
      </c>
      <c r="U19" s="3">
        <v>403.71258964143431</v>
      </c>
      <c r="V19" s="3">
        <v>424.99536307754261</v>
      </c>
      <c r="W19" s="3">
        <v>424.70677161272079</v>
      </c>
      <c r="X19" s="3">
        <v>433.09679371907436</v>
      </c>
    </row>
    <row r="20" spans="1:24" x14ac:dyDescent="0.25">
      <c r="A20" t="s">
        <v>39</v>
      </c>
      <c r="B20" t="s">
        <v>20</v>
      </c>
      <c r="C20" t="s">
        <v>21</v>
      </c>
      <c r="D20" s="3">
        <v>549.5</v>
      </c>
      <c r="E20" s="3">
        <v>542.5</v>
      </c>
      <c r="F20" s="3">
        <v>539.4</v>
      </c>
      <c r="G20" s="3">
        <v>535</v>
      </c>
      <c r="H20" s="3">
        <v>548.9</v>
      </c>
      <c r="I20" s="3">
        <v>530.29999999999995</v>
      </c>
      <c r="J20" s="3">
        <v>558.9</v>
      </c>
      <c r="K20" s="3">
        <v>567.29999999999995</v>
      </c>
      <c r="L20" s="3">
        <v>559.5</v>
      </c>
      <c r="M20" s="3">
        <v>586.04293139293134</v>
      </c>
      <c r="N20" s="3">
        <v>585.50367895754948</v>
      </c>
      <c r="O20" s="3">
        <v>582.38103441928956</v>
      </c>
      <c r="P20" s="3">
        <v>578.43600531016182</v>
      </c>
      <c r="Q20" s="3">
        <v>556.3400243045528</v>
      </c>
      <c r="R20" s="3">
        <v>557.34991881035819</v>
      </c>
      <c r="S20" s="3">
        <v>549.1094530584835</v>
      </c>
      <c r="T20" s="3">
        <v>565.33904275732232</v>
      </c>
      <c r="U20" s="3">
        <v>584.13588154843308</v>
      </c>
      <c r="V20" s="3">
        <v>585.9575238952516</v>
      </c>
      <c r="W20" s="3">
        <v>567.2251187123685</v>
      </c>
      <c r="X20" s="3">
        <v>588.40980806976722</v>
      </c>
    </row>
    <row r="21" spans="1:24" x14ac:dyDescent="0.25">
      <c r="A21" t="s">
        <v>40</v>
      </c>
      <c r="B21" t="s">
        <v>20</v>
      </c>
      <c r="C21" t="s">
        <v>21</v>
      </c>
      <c r="D21" s="3">
        <v>433.4</v>
      </c>
      <c r="E21" s="3">
        <v>442.9</v>
      </c>
      <c r="F21" s="3">
        <v>440.09999999999997</v>
      </c>
      <c r="G21" s="3">
        <v>431</v>
      </c>
      <c r="H21" s="3">
        <v>436.2</v>
      </c>
      <c r="I21" s="3">
        <v>435.3</v>
      </c>
      <c r="J21" s="3">
        <v>457.5</v>
      </c>
      <c r="K21" s="3">
        <v>474.7</v>
      </c>
      <c r="L21" s="3">
        <v>466.9</v>
      </c>
      <c r="M21" s="3">
        <v>475.30950565950565</v>
      </c>
      <c r="N21" s="3">
        <v>488.01803401255603</v>
      </c>
      <c r="O21" s="3">
        <v>481.35942205043256</v>
      </c>
      <c r="P21" s="3">
        <v>500.23611634081578</v>
      </c>
      <c r="Q21" s="3">
        <v>509.24648666859184</v>
      </c>
      <c r="R21" s="3">
        <v>507.5612682676695</v>
      </c>
      <c r="S21" s="3">
        <v>501.76507057116481</v>
      </c>
      <c r="T21" s="3">
        <v>516.06460663987548</v>
      </c>
      <c r="U21" s="3">
        <v>521.47176309686631</v>
      </c>
      <c r="V21" s="3">
        <v>530.84651727446089</v>
      </c>
      <c r="W21" s="3">
        <v>525.57211584913216</v>
      </c>
      <c r="X21" s="3">
        <v>532.5067251977481</v>
      </c>
    </row>
    <row r="22" spans="1:24" x14ac:dyDescent="0.25">
      <c r="A22" t="s">
        <v>41</v>
      </c>
      <c r="B22" t="s">
        <v>20</v>
      </c>
      <c r="C22" t="s">
        <v>21</v>
      </c>
      <c r="D22" s="3">
        <v>614.80000000000007</v>
      </c>
      <c r="E22" s="3">
        <v>650.6</v>
      </c>
      <c r="F22" s="3">
        <v>639.59999999999991</v>
      </c>
      <c r="G22" s="3">
        <v>644.5</v>
      </c>
      <c r="H22" s="3">
        <v>642.1</v>
      </c>
      <c r="I22" s="3">
        <v>645.80000000000007</v>
      </c>
      <c r="J22" s="3">
        <v>676.6</v>
      </c>
      <c r="K22" s="3">
        <v>690.19999999999993</v>
      </c>
      <c r="L22" s="3">
        <v>714.30000000000007</v>
      </c>
      <c r="M22" s="3">
        <v>720.68356433356428</v>
      </c>
      <c r="N22" s="3">
        <v>723.10721194355767</v>
      </c>
      <c r="O22" s="3">
        <v>723.9709626357444</v>
      </c>
      <c r="P22" s="3">
        <v>733.14654839488298</v>
      </c>
      <c r="Q22" s="3">
        <v>752.59718452209063</v>
      </c>
      <c r="R22" s="3">
        <v>765.54420989659002</v>
      </c>
      <c r="S22" s="3">
        <v>763.19178568430652</v>
      </c>
      <c r="T22" s="3">
        <v>756.01531081423548</v>
      </c>
      <c r="U22" s="3">
        <v>770.28953321044185</v>
      </c>
      <c r="V22" s="3">
        <v>774.58766566782344</v>
      </c>
      <c r="W22" s="3">
        <v>766.42107836783748</v>
      </c>
      <c r="X22" s="3">
        <v>789.19533631865363</v>
      </c>
    </row>
    <row r="23" spans="1:24" x14ac:dyDescent="0.25">
      <c r="A23" t="s">
        <v>42</v>
      </c>
      <c r="B23" t="s">
        <v>20</v>
      </c>
      <c r="C23" t="s">
        <v>21</v>
      </c>
      <c r="D23" s="3">
        <v>508.6</v>
      </c>
      <c r="E23" s="3">
        <v>522.1</v>
      </c>
      <c r="F23" s="3">
        <v>534</v>
      </c>
      <c r="G23" s="3">
        <v>532.5</v>
      </c>
      <c r="H23" s="3">
        <v>530.19999999999993</v>
      </c>
      <c r="I23" s="3">
        <v>500.8</v>
      </c>
      <c r="J23" s="3">
        <v>517.20000000000005</v>
      </c>
      <c r="K23" s="3">
        <v>542</v>
      </c>
      <c r="L23" s="3">
        <v>557.9</v>
      </c>
      <c r="M23" s="3">
        <v>564.52650727650735</v>
      </c>
      <c r="N23" s="3">
        <v>581.94317672050602</v>
      </c>
      <c r="O23" s="3">
        <v>584.30224921774345</v>
      </c>
      <c r="P23" s="3">
        <v>593.49781076514603</v>
      </c>
      <c r="Q23" s="3">
        <v>593.60777745692553</v>
      </c>
      <c r="R23" s="3">
        <v>598.90507648918901</v>
      </c>
      <c r="S23" s="3">
        <v>604.35373601467779</v>
      </c>
      <c r="T23" s="3">
        <v>617.55073313782998</v>
      </c>
      <c r="U23" s="3">
        <v>606.10358684664334</v>
      </c>
      <c r="V23" s="3">
        <v>616.72154185074203</v>
      </c>
      <c r="W23" s="3">
        <v>612.69879932602021</v>
      </c>
      <c r="X23" s="3">
        <v>628.4270817907219</v>
      </c>
    </row>
    <row r="24" spans="1:24" x14ac:dyDescent="0.25">
      <c r="A24" t="s">
        <v>43</v>
      </c>
      <c r="B24" t="s">
        <v>20</v>
      </c>
      <c r="C24" t="s">
        <v>21</v>
      </c>
      <c r="D24" s="3">
        <v>688.5</v>
      </c>
      <c r="E24" s="3">
        <v>680.59999999999991</v>
      </c>
      <c r="F24" s="3">
        <v>695.8</v>
      </c>
      <c r="G24" s="3">
        <v>704.7</v>
      </c>
      <c r="H24" s="3">
        <v>701.7</v>
      </c>
      <c r="I24" s="3">
        <v>692</v>
      </c>
      <c r="J24" s="3">
        <v>739</v>
      </c>
      <c r="K24" s="3">
        <v>742.5</v>
      </c>
      <c r="L24" s="3">
        <v>771</v>
      </c>
      <c r="M24" s="3">
        <v>785.98228228228243</v>
      </c>
      <c r="N24" s="3">
        <v>783.7919941136679</v>
      </c>
      <c r="O24" s="3">
        <v>786.58982146143944</v>
      </c>
      <c r="P24" s="3">
        <v>820.82074825006021</v>
      </c>
      <c r="Q24" s="3">
        <v>822.66931850996241</v>
      </c>
      <c r="R24" s="3">
        <v>848.69698316383221</v>
      </c>
      <c r="S24" s="3">
        <v>836.76484872468257</v>
      </c>
      <c r="T24" s="3">
        <v>848.79876181166503</v>
      </c>
      <c r="U24" s="3">
        <v>878.41269548670994</v>
      </c>
      <c r="V24" s="3">
        <v>874.95396596036994</v>
      </c>
      <c r="W24" s="3">
        <v>897.06909472245457</v>
      </c>
      <c r="X24" s="3">
        <v>891.54740429933122</v>
      </c>
    </row>
    <row r="25" spans="1:24" x14ac:dyDescent="0.25">
      <c r="A25" t="s">
        <v>44</v>
      </c>
      <c r="B25" t="s">
        <v>20</v>
      </c>
      <c r="C25" t="s">
        <v>21</v>
      </c>
      <c r="D25" s="3">
        <v>1463</v>
      </c>
      <c r="E25" s="3">
        <v>1467.8999999999999</v>
      </c>
      <c r="F25" s="3">
        <v>1522.6</v>
      </c>
      <c r="G25" s="3">
        <v>1491.8</v>
      </c>
      <c r="H25" s="3">
        <v>1492.3</v>
      </c>
      <c r="I25" s="3">
        <v>1480.8</v>
      </c>
      <c r="J25" s="3">
        <v>1557.5</v>
      </c>
      <c r="K25" s="3">
        <v>1616.9</v>
      </c>
      <c r="L25" s="3">
        <v>1651.3999999999999</v>
      </c>
      <c r="M25" s="3">
        <v>1664.9835412335412</v>
      </c>
      <c r="N25" s="3">
        <v>1671.1991502794824</v>
      </c>
      <c r="O25" s="3">
        <v>1654.393962819805</v>
      </c>
      <c r="P25" s="3">
        <v>1699.6509751387882</v>
      </c>
      <c r="Q25" s="3">
        <v>1714.4527071902971</v>
      </c>
      <c r="R25" s="3">
        <v>1739.3385266216565</v>
      </c>
      <c r="S25" s="3">
        <v>1743.1405043709753</v>
      </c>
      <c r="T25" s="3">
        <v>1772.6016219543103</v>
      </c>
      <c r="U25" s="3">
        <v>1825.6982767437712</v>
      </c>
      <c r="V25" s="3">
        <v>1861.7333064869536</v>
      </c>
      <c r="W25" s="3">
        <v>1862.3682581390144</v>
      </c>
      <c r="X25" s="3">
        <v>1868.9355217846103</v>
      </c>
    </row>
    <row r="26" spans="1:24" x14ac:dyDescent="0.25">
      <c r="A26" t="s">
        <v>45</v>
      </c>
      <c r="B26" t="s">
        <v>20</v>
      </c>
      <c r="C26" t="s">
        <v>21</v>
      </c>
      <c r="D26" s="3">
        <v>1260.3000000000002</v>
      </c>
      <c r="E26" s="3">
        <v>1265.5</v>
      </c>
      <c r="F26" s="3">
        <v>1280.5</v>
      </c>
      <c r="G26" s="3">
        <v>1278.4000000000001</v>
      </c>
      <c r="H26" s="3">
        <v>1303.5999999999999</v>
      </c>
      <c r="I26" s="3">
        <v>1280.5</v>
      </c>
      <c r="J26" s="3">
        <v>1365.2</v>
      </c>
      <c r="K26" s="3">
        <v>1393.8</v>
      </c>
      <c r="L26" s="3">
        <v>1441.5</v>
      </c>
      <c r="M26" s="3">
        <v>1479.2217602217602</v>
      </c>
      <c r="N26" s="3">
        <v>1488.2427518602469</v>
      </c>
      <c r="O26" s="3">
        <v>1469.563695932266</v>
      </c>
      <c r="P26" s="3">
        <v>1504.5251774076755</v>
      </c>
      <c r="Q26" s="3">
        <v>1511.7397018481086</v>
      </c>
      <c r="R26" s="3">
        <v>1522.4472780104265</v>
      </c>
      <c r="S26" s="3">
        <v>1541.8690398244414</v>
      </c>
      <c r="T26" s="3">
        <v>1570.9882553129864</v>
      </c>
      <c r="U26" s="3">
        <v>1673.3270119521912</v>
      </c>
      <c r="V26" s="3">
        <v>1685.3945387357724</v>
      </c>
      <c r="W26" s="3">
        <v>1679.6268307627047</v>
      </c>
      <c r="X26" s="3">
        <v>1707.6191225039081</v>
      </c>
    </row>
    <row r="27" spans="1:24" x14ac:dyDescent="0.25">
      <c r="A27" t="s">
        <v>46</v>
      </c>
      <c r="B27" t="s">
        <v>20</v>
      </c>
      <c r="C27" t="s">
        <v>21</v>
      </c>
      <c r="D27" s="3">
        <v>686.8</v>
      </c>
      <c r="E27" s="3">
        <v>704.80000000000007</v>
      </c>
      <c r="F27" s="3">
        <v>714.69999999999993</v>
      </c>
      <c r="G27" s="3">
        <v>718.7</v>
      </c>
      <c r="H27" s="3">
        <v>731.80000000000007</v>
      </c>
      <c r="I27" s="3">
        <v>743.4</v>
      </c>
      <c r="J27" s="3">
        <v>742</v>
      </c>
      <c r="K27" s="3">
        <v>783.59999999999991</v>
      </c>
      <c r="L27" s="3">
        <v>795.09999999999991</v>
      </c>
      <c r="M27" s="3">
        <v>809.63620928620946</v>
      </c>
      <c r="N27" s="3">
        <v>814.51687929458967</v>
      </c>
      <c r="O27" s="3">
        <v>824.52368856985083</v>
      </c>
      <c r="P27" s="3">
        <v>838.82646874245711</v>
      </c>
      <c r="Q27" s="3">
        <v>850.81618418519588</v>
      </c>
      <c r="R27" s="3">
        <v>853.8887360054697</v>
      </c>
      <c r="S27" s="3">
        <v>861.19986209543003</v>
      </c>
      <c r="T27" s="3">
        <v>885.98977589515221</v>
      </c>
      <c r="U27" s="3">
        <v>908.77027174882562</v>
      </c>
      <c r="V27" s="3">
        <v>907.58330352595613</v>
      </c>
      <c r="W27" s="3">
        <v>936.27601126441937</v>
      </c>
      <c r="X27" s="3">
        <v>965.17602223710958</v>
      </c>
    </row>
    <row r="28" spans="1:24" x14ac:dyDescent="0.25">
      <c r="A28" t="s">
        <v>47</v>
      </c>
      <c r="B28" t="s">
        <v>20</v>
      </c>
      <c r="C28" t="s">
        <v>21</v>
      </c>
      <c r="D28" s="3">
        <v>523</v>
      </c>
      <c r="E28" s="3">
        <v>532.6</v>
      </c>
      <c r="F28" s="3">
        <v>551.6</v>
      </c>
      <c r="G28" s="3">
        <v>545.9</v>
      </c>
      <c r="H28" s="3">
        <v>558.1</v>
      </c>
      <c r="I28" s="3">
        <v>552.4</v>
      </c>
      <c r="J28" s="3">
        <v>573.29999999999995</v>
      </c>
      <c r="K28" s="3">
        <v>578.69999999999993</v>
      </c>
      <c r="L28" s="3">
        <v>585.70000000000005</v>
      </c>
      <c r="M28" s="3">
        <v>608.72611457611447</v>
      </c>
      <c r="N28" s="3">
        <v>609.25588336517808</v>
      </c>
      <c r="O28" s="3">
        <v>606.85268544082464</v>
      </c>
      <c r="P28" s="3">
        <v>619.90246439777934</v>
      </c>
      <c r="Q28" s="3">
        <v>639.29006882279339</v>
      </c>
      <c r="R28" s="3">
        <v>647.68864199641064</v>
      </c>
      <c r="S28" s="3">
        <v>640.52394622920951</v>
      </c>
      <c r="T28" s="3">
        <v>667.25729698417877</v>
      </c>
      <c r="U28" s="3">
        <v>695.12659213890697</v>
      </c>
      <c r="V28" s="3">
        <v>683.28814298065868</v>
      </c>
      <c r="W28" s="3">
        <v>691.22843205410709</v>
      </c>
      <c r="X28" s="3">
        <v>680.14694474806959</v>
      </c>
    </row>
    <row r="29" spans="1:24" x14ac:dyDescent="0.25">
      <c r="A29" t="s">
        <v>48</v>
      </c>
      <c r="B29" t="s">
        <v>20</v>
      </c>
      <c r="C29" t="s">
        <v>21</v>
      </c>
      <c r="D29" s="3">
        <v>962.80000000000007</v>
      </c>
      <c r="E29" s="3">
        <v>974.2</v>
      </c>
      <c r="F29" s="3">
        <v>992.3</v>
      </c>
      <c r="G29" s="3">
        <v>985.40000000000009</v>
      </c>
      <c r="H29" s="3">
        <v>1001.6999999999999</v>
      </c>
      <c r="I29" s="3">
        <v>969.30000000000007</v>
      </c>
      <c r="J29" s="3">
        <v>1015.0999999999999</v>
      </c>
      <c r="K29" s="3">
        <v>1021.4</v>
      </c>
      <c r="L29" s="3">
        <v>1024.8</v>
      </c>
      <c r="M29" s="3">
        <v>1082.6184338184337</v>
      </c>
      <c r="N29" s="3">
        <v>1070.3158147704212</v>
      </c>
      <c r="O29" s="3">
        <v>1051.5083489784649</v>
      </c>
      <c r="P29" s="3">
        <v>1079.0810934105721</v>
      </c>
      <c r="Q29" s="3">
        <v>1100.3236066993934</v>
      </c>
      <c r="R29" s="3">
        <v>1112.6029997436119</v>
      </c>
      <c r="S29" s="3">
        <v>1131.7311736278496</v>
      </c>
      <c r="T29" s="3">
        <v>1147.0361427899061</v>
      </c>
      <c r="U29" s="3">
        <v>1187.4740940714753</v>
      </c>
      <c r="V29" s="3">
        <v>1187.9378190475059</v>
      </c>
      <c r="W29" s="3">
        <v>1212.8049888651922</v>
      </c>
      <c r="X29" s="3">
        <v>1218.1149524581881</v>
      </c>
    </row>
    <row r="30" spans="1:24" x14ac:dyDescent="0.25">
      <c r="A30" t="s">
        <v>49</v>
      </c>
      <c r="B30" t="s">
        <v>20</v>
      </c>
      <c r="C30" t="s">
        <v>21</v>
      </c>
      <c r="D30" s="3">
        <v>410</v>
      </c>
      <c r="E30" s="3"/>
      <c r="F30" s="3"/>
      <c r="G30" s="3">
        <v>435.2</v>
      </c>
      <c r="H30" s="3">
        <v>445.20000000000005</v>
      </c>
      <c r="I30" s="3">
        <v>420.70000000000005</v>
      </c>
      <c r="J30" s="3">
        <v>462.90000000000003</v>
      </c>
      <c r="K30" s="3">
        <v>470.70000000000005</v>
      </c>
      <c r="L30" s="3">
        <v>480.7</v>
      </c>
      <c r="M30" s="3">
        <v>487.74944559944561</v>
      </c>
      <c r="N30" s="3">
        <v>480.97439801573643</v>
      </c>
      <c r="O30" s="3">
        <v>498.49620099392604</v>
      </c>
      <c r="P30" s="3">
        <v>505.25434467776972</v>
      </c>
      <c r="Q30" s="3">
        <v>507.67142410241604</v>
      </c>
      <c r="R30" s="3">
        <v>514.33881719511146</v>
      </c>
      <c r="S30" s="3">
        <v>511.08708973390412</v>
      </c>
      <c r="T30" s="3">
        <v>513.95740921762433</v>
      </c>
      <c r="U30" s="3">
        <v>522.25129690194444</v>
      </c>
      <c r="V30" s="3">
        <v>530.58084471343454</v>
      </c>
      <c r="W30" s="3">
        <v>518.4418645206141</v>
      </c>
      <c r="X30" s="3">
        <v>530.78991102805503</v>
      </c>
    </row>
    <row r="31" spans="1:24" x14ac:dyDescent="0.25">
      <c r="A31" t="s">
        <v>50</v>
      </c>
      <c r="B31" t="s">
        <v>20</v>
      </c>
      <c r="C31" t="s">
        <v>21</v>
      </c>
      <c r="D31" s="3">
        <v>146.70000000000002</v>
      </c>
      <c r="E31" s="3"/>
      <c r="F31" s="3"/>
      <c r="G31" s="3">
        <v>155.29999999999998</v>
      </c>
      <c r="H31" s="3">
        <v>159.69999999999999</v>
      </c>
      <c r="I31" s="3">
        <v>155.5</v>
      </c>
      <c r="J31" s="3">
        <v>168.4</v>
      </c>
      <c r="K31" s="3">
        <v>172.70000000000002</v>
      </c>
      <c r="L31" s="3">
        <v>176.79999999999998</v>
      </c>
      <c r="M31" s="3">
        <v>175.28478863478861</v>
      </c>
      <c r="N31" s="3">
        <v>179.24597984880671</v>
      </c>
      <c r="O31" s="3">
        <v>183.65063500828271</v>
      </c>
      <c r="P31" s="3">
        <v>185.67369538981413</v>
      </c>
      <c r="Q31" s="3">
        <v>186.74177495427855</v>
      </c>
      <c r="R31" s="3">
        <v>191.05173916759253</v>
      </c>
      <c r="S31" s="3">
        <v>192.90538427408234</v>
      </c>
      <c r="T31" s="3">
        <v>191.46676079794361</v>
      </c>
      <c r="U31" s="3">
        <v>195.6375298804781</v>
      </c>
      <c r="V31" s="3">
        <v>194.28277409956058</v>
      </c>
      <c r="W31" s="3">
        <v>200.66152187488956</v>
      </c>
      <c r="X31" s="3">
        <v>195.36675246523984</v>
      </c>
    </row>
    <row r="32" spans="1:24" x14ac:dyDescent="0.25">
      <c r="A32" t="s">
        <v>51</v>
      </c>
      <c r="B32" t="s">
        <v>20</v>
      </c>
      <c r="C32" t="s">
        <v>21</v>
      </c>
      <c r="D32" s="3">
        <v>553.30000000000007</v>
      </c>
      <c r="E32" s="3"/>
      <c r="F32" s="3"/>
      <c r="G32" s="3">
        <v>590</v>
      </c>
      <c r="H32" s="3">
        <v>610.6</v>
      </c>
      <c r="I32" s="3">
        <v>591.5</v>
      </c>
      <c r="J32" s="3">
        <v>601.80000000000007</v>
      </c>
      <c r="K32" s="3">
        <v>628.5</v>
      </c>
      <c r="L32" s="3">
        <v>645.1</v>
      </c>
      <c r="M32" s="3">
        <v>668.40183645183629</v>
      </c>
      <c r="N32" s="3">
        <v>650.88227098489256</v>
      </c>
      <c r="O32" s="3">
        <v>655.56262470090189</v>
      </c>
      <c r="P32" s="3">
        <v>668.27391745112232</v>
      </c>
      <c r="Q32" s="3">
        <v>676.04766459716996</v>
      </c>
      <c r="R32" s="3">
        <v>700.71234937184852</v>
      </c>
      <c r="S32" s="3">
        <v>695.7278315405739</v>
      </c>
      <c r="T32" s="3">
        <v>701.6397052966945</v>
      </c>
      <c r="U32" s="3">
        <v>718.82318962954162</v>
      </c>
      <c r="V32" s="3">
        <v>723.26695408084697</v>
      </c>
      <c r="W32" s="3">
        <v>721.6207508041806</v>
      </c>
      <c r="X32" s="3">
        <v>730.29654690126108</v>
      </c>
    </row>
    <row r="33" spans="1:24" x14ac:dyDescent="0.25">
      <c r="A33" t="s">
        <v>52</v>
      </c>
      <c r="B33" t="s">
        <v>20</v>
      </c>
      <c r="C33" t="s">
        <v>21</v>
      </c>
      <c r="D33" s="3">
        <v>278.39999999999998</v>
      </c>
      <c r="E33" s="3">
        <v>286.89999999999998</v>
      </c>
      <c r="F33" s="3">
        <v>286.89999999999998</v>
      </c>
      <c r="G33" s="3">
        <v>289.39999999999998</v>
      </c>
      <c r="H33" s="3">
        <v>290.89999999999998</v>
      </c>
      <c r="I33" s="3">
        <v>283.3</v>
      </c>
      <c r="J33" s="3">
        <v>302.5</v>
      </c>
      <c r="K33" s="3">
        <v>302</v>
      </c>
      <c r="L33" s="3">
        <v>311.7</v>
      </c>
      <c r="M33" s="3">
        <v>322.98242088242091</v>
      </c>
      <c r="N33" s="3">
        <v>316.02607431494249</v>
      </c>
      <c r="O33" s="3">
        <v>314.11768083931537</v>
      </c>
      <c r="P33" s="3">
        <v>310.67447984552251</v>
      </c>
      <c r="Q33" s="3">
        <v>310.99879800750796</v>
      </c>
      <c r="R33" s="3">
        <v>328.02034868814633</v>
      </c>
      <c r="S33" s="3">
        <v>314.89194637310982</v>
      </c>
      <c r="T33" s="3">
        <v>318.59745121465551</v>
      </c>
      <c r="U33" s="3">
        <v>336.48343461973002</v>
      </c>
      <c r="V33" s="3">
        <v>328.89262948443115</v>
      </c>
      <c r="W33" s="3">
        <v>329.97513697580979</v>
      </c>
      <c r="X33" s="3">
        <v>334.04564484092003</v>
      </c>
    </row>
    <row r="34" spans="1:24" x14ac:dyDescent="0.25">
      <c r="A34" t="s">
        <v>53</v>
      </c>
      <c r="B34" t="s">
        <v>20</v>
      </c>
      <c r="C34" t="s">
        <v>21</v>
      </c>
      <c r="D34" s="3"/>
      <c r="E34" s="3">
        <v>477.9</v>
      </c>
      <c r="F34" s="3">
        <v>491</v>
      </c>
      <c r="G34" s="3">
        <v>482.4</v>
      </c>
      <c r="H34" s="3">
        <v>473.9</v>
      </c>
      <c r="I34" s="3">
        <v>467.6</v>
      </c>
      <c r="J34" s="3">
        <v>488</v>
      </c>
      <c r="K34" s="3">
        <v>496.2</v>
      </c>
      <c r="L34" s="3">
        <v>507.59999999999997</v>
      </c>
      <c r="M34" s="3">
        <v>519.77826287826292</v>
      </c>
      <c r="N34" s="3">
        <v>526.89948494594307</v>
      </c>
      <c r="O34" s="3">
        <v>526.14863611264502</v>
      </c>
      <c r="P34" s="3">
        <v>526.81160753077484</v>
      </c>
      <c r="Q34" s="3">
        <v>521.40958465684855</v>
      </c>
      <c r="R34" s="3">
        <v>521.59331681052902</v>
      </c>
      <c r="S34" s="3">
        <v>521.36169011044365</v>
      </c>
      <c r="T34" s="3">
        <v>532.62249375475176</v>
      </c>
      <c r="U34" s="3">
        <v>537.02096450020804</v>
      </c>
      <c r="V34" s="3">
        <v>535.49839750802425</v>
      </c>
      <c r="W34" s="3">
        <v>528.01339711791115</v>
      </c>
      <c r="X34" s="3">
        <v>548.31314833750571</v>
      </c>
    </row>
    <row r="35" spans="1:24" x14ac:dyDescent="0.25">
      <c r="A35" t="s">
        <v>54</v>
      </c>
      <c r="B35" t="s">
        <v>20</v>
      </c>
      <c r="C35" t="s">
        <v>21</v>
      </c>
      <c r="D35" s="3"/>
      <c r="E35" s="3"/>
      <c r="F35" s="3"/>
      <c r="G35" s="3"/>
      <c r="H35" s="3"/>
      <c r="I35" s="3"/>
      <c r="J35" s="3">
        <v>436.90000000000003</v>
      </c>
      <c r="K35" s="3">
        <v>437.59999999999997</v>
      </c>
      <c r="L35" s="3">
        <v>436.4</v>
      </c>
      <c r="M35" s="3">
        <v>448.2369831369831</v>
      </c>
      <c r="N35" s="3">
        <v>445.69638987455943</v>
      </c>
      <c r="O35" s="3">
        <v>439.44418921406225</v>
      </c>
      <c r="P35" s="3">
        <v>440.64155684286743</v>
      </c>
      <c r="Q35" s="3">
        <v>437.22009697757238</v>
      </c>
      <c r="R35" s="3">
        <v>437.87340398256566</v>
      </c>
      <c r="S35" s="3">
        <v>445.94126944154652</v>
      </c>
      <c r="T35" s="3">
        <v>444.92801491618695</v>
      </c>
      <c r="U35" s="3">
        <v>451.03763572575372</v>
      </c>
      <c r="V35" s="3">
        <v>440.19250512252609</v>
      </c>
      <c r="W35" s="3">
        <v>433.97000435966021</v>
      </c>
      <c r="X35" s="3">
        <v>430.96083353901486</v>
      </c>
    </row>
    <row r="36" spans="1:24" x14ac:dyDescent="0.25">
      <c r="A36" t="s">
        <v>55</v>
      </c>
      <c r="B36" t="s">
        <v>20</v>
      </c>
      <c r="C36" t="s">
        <v>21</v>
      </c>
      <c r="D36" s="3"/>
      <c r="E36" s="3"/>
      <c r="F36" s="3"/>
      <c r="G36" s="3"/>
      <c r="H36" s="3"/>
      <c r="I36" s="3"/>
      <c r="J36" s="3">
        <v>317.59999999999997</v>
      </c>
      <c r="K36" s="3">
        <v>331.8</v>
      </c>
      <c r="L36" s="3">
        <v>329.59999999999997</v>
      </c>
      <c r="M36" s="3">
        <v>349.35334950334953</v>
      </c>
      <c r="N36" s="3">
        <v>354.34488090858383</v>
      </c>
      <c r="O36" s="3">
        <v>346.53526964844474</v>
      </c>
      <c r="P36" s="3">
        <v>345.27419985517736</v>
      </c>
      <c r="Q36" s="3">
        <v>353.71976609875827</v>
      </c>
      <c r="R36" s="3">
        <v>352.74860268353132</v>
      </c>
      <c r="S36" s="3">
        <v>358.07506685373727</v>
      </c>
      <c r="T36" s="3">
        <v>362.20566235835054</v>
      </c>
      <c r="U36" s="3">
        <v>373.71036451210085</v>
      </c>
      <c r="V36" s="3">
        <v>372.85388779002977</v>
      </c>
      <c r="W36" s="3">
        <v>385.33516596165856</v>
      </c>
      <c r="X36" s="3">
        <v>394.4351304020779</v>
      </c>
    </row>
    <row r="37" spans="1:24" x14ac:dyDescent="0.25">
      <c r="A37" t="s">
        <v>56</v>
      </c>
      <c r="B37" t="s">
        <v>20</v>
      </c>
      <c r="C37" t="s">
        <v>21</v>
      </c>
      <c r="D37" s="3">
        <v>728.5</v>
      </c>
      <c r="E37" s="3">
        <v>712.6</v>
      </c>
      <c r="F37" s="3">
        <v>723.2</v>
      </c>
      <c r="G37" s="3">
        <v>718.2</v>
      </c>
      <c r="H37" s="3">
        <v>716.5</v>
      </c>
      <c r="I37" s="3">
        <v>706.3</v>
      </c>
      <c r="J37" s="3">
        <v>737.8</v>
      </c>
      <c r="K37" s="3">
        <v>762.80000000000007</v>
      </c>
      <c r="L37" s="3">
        <v>768.09999999999991</v>
      </c>
      <c r="M37" s="3">
        <v>764.80458535458536</v>
      </c>
      <c r="N37" s="3">
        <v>764.12037786454323</v>
      </c>
      <c r="O37" s="3">
        <v>750.35392968893791</v>
      </c>
      <c r="P37" s="3">
        <v>761.77223509534156</v>
      </c>
      <c r="Q37" s="3">
        <v>747.08221075175663</v>
      </c>
      <c r="R37" s="3">
        <v>753.2195624305615</v>
      </c>
      <c r="S37" s="3">
        <v>731.51787363144706</v>
      </c>
      <c r="T37" s="3">
        <v>743.78950798305641</v>
      </c>
      <c r="U37" s="3">
        <v>744.54577510852118</v>
      </c>
      <c r="V37" s="3">
        <v>728.61429569707798</v>
      </c>
      <c r="W37" s="3">
        <v>716.54190104749659</v>
      </c>
      <c r="X37" s="3">
        <v>740.60701667783235</v>
      </c>
    </row>
    <row r="38" spans="1:24" x14ac:dyDescent="0.25">
      <c r="A38" t="s">
        <v>57</v>
      </c>
      <c r="B38" t="s">
        <v>20</v>
      </c>
      <c r="C38" t="s">
        <v>21</v>
      </c>
      <c r="D38" s="3">
        <v>903.30000000000007</v>
      </c>
      <c r="E38" s="3">
        <v>905.4</v>
      </c>
      <c r="F38" s="3">
        <v>925.80000000000007</v>
      </c>
      <c r="G38" s="3">
        <v>913.69999999999993</v>
      </c>
      <c r="H38" s="3">
        <v>938.30000000000007</v>
      </c>
      <c r="I38" s="3">
        <v>902.7</v>
      </c>
      <c r="J38" s="3">
        <v>954.8</v>
      </c>
      <c r="K38" s="3">
        <v>984.8</v>
      </c>
      <c r="L38" s="3">
        <v>981.4</v>
      </c>
      <c r="M38" s="3">
        <v>1022.7421575421577</v>
      </c>
      <c r="N38" s="3">
        <v>1005.9061130033348</v>
      </c>
      <c r="O38" s="3">
        <v>995.56922878704199</v>
      </c>
      <c r="P38" s="3">
        <v>1017.3520444122614</v>
      </c>
      <c r="Q38" s="3">
        <v>1035.8084632784673</v>
      </c>
      <c r="R38" s="3">
        <v>1029.0324502179301</v>
      </c>
      <c r="S38" s="3">
        <v>1032.6908143564654</v>
      </c>
      <c r="T38" s="3">
        <v>1044.9186488541327</v>
      </c>
      <c r="U38" s="3">
        <v>1067.8413522031278</v>
      </c>
      <c r="V38" s="3">
        <v>1086.2369887837403</v>
      </c>
      <c r="W38" s="3">
        <v>1100.712050336401</v>
      </c>
      <c r="X38" s="3">
        <v>1108.5311730898065</v>
      </c>
    </row>
    <row r="39" spans="1:24" x14ac:dyDescent="0.25">
      <c r="A39" t="s">
        <v>58</v>
      </c>
      <c r="B39" t="s">
        <v>20</v>
      </c>
      <c r="C39" t="s">
        <v>21</v>
      </c>
      <c r="D39" s="3">
        <v>715.69999999999993</v>
      </c>
      <c r="E39" s="3">
        <v>699.5</v>
      </c>
      <c r="F39" s="3">
        <v>707.2</v>
      </c>
      <c r="G39" s="3">
        <v>679.9</v>
      </c>
      <c r="H39" s="3">
        <v>660.7</v>
      </c>
      <c r="I39" s="3">
        <v>672.30000000000007</v>
      </c>
      <c r="J39" s="3">
        <v>671.69999999999993</v>
      </c>
      <c r="K39" s="3">
        <v>687.5</v>
      </c>
      <c r="L39" s="3">
        <v>700.6</v>
      </c>
      <c r="M39" s="3">
        <v>721.38732963732957</v>
      </c>
      <c r="N39" s="3">
        <v>721.21473719188725</v>
      </c>
      <c r="O39" s="3">
        <v>724.69531382293405</v>
      </c>
      <c r="P39" s="3">
        <v>727.7055491189958</v>
      </c>
      <c r="Q39" s="3">
        <v>707.25190826836081</v>
      </c>
      <c r="R39" s="3">
        <v>713.78826596017439</v>
      </c>
      <c r="S39" s="3">
        <v>698.60312024079337</v>
      </c>
      <c r="T39" s="3">
        <v>682.56409977915348</v>
      </c>
      <c r="U39" s="3">
        <v>700.48717845037766</v>
      </c>
      <c r="V39" s="3">
        <v>700.64200471390836</v>
      </c>
      <c r="W39" s="3">
        <v>696.22843205410686</v>
      </c>
      <c r="X39" s="3">
        <v>693.6919173042794</v>
      </c>
    </row>
    <row r="40" spans="1:24" x14ac:dyDescent="0.25">
      <c r="A40" t="s">
        <v>59</v>
      </c>
      <c r="B40" t="s">
        <v>20</v>
      </c>
      <c r="C40" t="s">
        <v>21</v>
      </c>
      <c r="D40" s="3"/>
      <c r="E40" s="3"/>
      <c r="F40" s="3"/>
      <c r="G40" s="3"/>
      <c r="H40" s="3"/>
      <c r="I40" s="3"/>
      <c r="J40" s="3"/>
      <c r="K40" s="3"/>
      <c r="L40" s="3">
        <v>399.4</v>
      </c>
      <c r="M40" s="3">
        <v>407.24169278996862</v>
      </c>
      <c r="N40" s="3">
        <v>407.62549744172821</v>
      </c>
      <c r="O40" s="3">
        <v>415.67057594747837</v>
      </c>
      <c r="P40" s="3">
        <v>388.6331940298507</v>
      </c>
      <c r="Q40" s="3">
        <v>377.94415823367069</v>
      </c>
      <c r="R40" s="3">
        <v>368.74194996792812</v>
      </c>
      <c r="S40" s="3">
        <v>401.53618566466685</v>
      </c>
      <c r="T40" s="3">
        <v>400.93561600000004</v>
      </c>
      <c r="U40" s="3">
        <v>399.13550333439179</v>
      </c>
      <c r="V40" s="3">
        <v>421.53961970074812</v>
      </c>
      <c r="W40" s="3">
        <v>417.28682883417389</v>
      </c>
      <c r="X40" s="3">
        <v>426.37235378031386</v>
      </c>
    </row>
    <row r="41" spans="1:24" x14ac:dyDescent="0.25">
      <c r="A41" t="s">
        <v>60</v>
      </c>
      <c r="B41" t="s">
        <v>20</v>
      </c>
      <c r="C41" t="s">
        <v>21</v>
      </c>
      <c r="D41" s="3"/>
      <c r="E41" s="3"/>
      <c r="F41" s="3"/>
      <c r="G41" s="3"/>
      <c r="H41" s="3"/>
      <c r="I41" s="3"/>
      <c r="J41" s="3"/>
      <c r="K41" s="3"/>
      <c r="L41" s="3">
        <v>764.1</v>
      </c>
      <c r="M41" s="3">
        <v>807.84879832810884</v>
      </c>
      <c r="N41" s="3">
        <v>824.7652075042638</v>
      </c>
      <c r="O41" s="3">
        <v>803.42942405252177</v>
      </c>
      <c r="P41" s="3">
        <v>773.16680597014931</v>
      </c>
      <c r="Q41" s="3">
        <v>746.65584176632922</v>
      </c>
      <c r="R41" s="3">
        <v>739.05805003207183</v>
      </c>
      <c r="S41" s="3">
        <v>753.96381433533304</v>
      </c>
      <c r="T41" s="3">
        <v>774.76438400000006</v>
      </c>
      <c r="U41" s="3">
        <v>771.46449666560807</v>
      </c>
      <c r="V41" s="3">
        <v>788.66038029925187</v>
      </c>
      <c r="W41" s="3">
        <v>801.61317116582632</v>
      </c>
      <c r="X41" s="3">
        <v>798.50499286733236</v>
      </c>
    </row>
    <row r="42" spans="1:24" x14ac:dyDescent="0.25">
      <c r="A42" t="s">
        <v>61</v>
      </c>
      <c r="B42" t="s">
        <v>20</v>
      </c>
      <c r="C42" t="s">
        <v>21</v>
      </c>
      <c r="D42" s="3">
        <v>670.2</v>
      </c>
      <c r="E42" s="3">
        <v>697.4</v>
      </c>
      <c r="F42" s="3">
        <v>693</v>
      </c>
      <c r="G42" s="3">
        <v>680.1</v>
      </c>
      <c r="H42" s="3">
        <v>730.9</v>
      </c>
      <c r="I42" s="3">
        <v>729.7</v>
      </c>
      <c r="J42" s="3">
        <v>773.2</v>
      </c>
      <c r="K42" s="3">
        <v>799.4</v>
      </c>
      <c r="L42" s="3">
        <v>819.8</v>
      </c>
      <c r="M42" s="3">
        <v>854.90125128077739</v>
      </c>
      <c r="N42" s="3">
        <v>847.53435967204905</v>
      </c>
      <c r="O42" s="3">
        <v>830.71988259799264</v>
      </c>
      <c r="P42" s="3">
        <v>827.72462516862595</v>
      </c>
      <c r="Q42" s="3">
        <v>808.25473385954263</v>
      </c>
      <c r="R42" s="3">
        <v>788.64523230513248</v>
      </c>
      <c r="S42" s="3">
        <v>781.86053175775476</v>
      </c>
      <c r="T42" s="3">
        <v>790.69188795336788</v>
      </c>
      <c r="U42" s="3">
        <v>811.76076625603014</v>
      </c>
      <c r="V42" s="3">
        <v>818.06529713309283</v>
      </c>
      <c r="W42" s="3">
        <v>845.12934189525254</v>
      </c>
      <c r="X42" s="3">
        <v>848.67226890756297</v>
      </c>
    </row>
    <row r="43" spans="1:24" x14ac:dyDescent="0.25">
      <c r="A43" t="s">
        <v>62</v>
      </c>
      <c r="B43" t="s">
        <v>20</v>
      </c>
      <c r="C43" t="s">
        <v>21</v>
      </c>
      <c r="D43" s="3">
        <v>230.6</v>
      </c>
      <c r="E43" s="3">
        <v>234.8</v>
      </c>
      <c r="F43" s="3">
        <v>245.79999999999998</v>
      </c>
      <c r="G43" s="3">
        <v>253</v>
      </c>
      <c r="H43" s="3">
        <v>257.60000000000002</v>
      </c>
      <c r="I43" s="3">
        <v>267.7</v>
      </c>
      <c r="J43" s="3">
        <v>285.10000000000002</v>
      </c>
      <c r="K43" s="3">
        <v>297.8</v>
      </c>
      <c r="L43" s="3">
        <v>308.5</v>
      </c>
      <c r="M43" s="3">
        <v>333.55048591921013</v>
      </c>
      <c r="N43" s="3">
        <v>327.20883248004009</v>
      </c>
      <c r="O43" s="3">
        <v>317.83562204128009</v>
      </c>
      <c r="P43" s="3">
        <v>311.00132973597994</v>
      </c>
      <c r="Q43" s="3">
        <v>297.88112527828378</v>
      </c>
      <c r="R43" s="3">
        <v>292.95987883442126</v>
      </c>
      <c r="S43" s="3">
        <v>298.7809115847225</v>
      </c>
      <c r="T43" s="3">
        <v>301.90576424870466</v>
      </c>
      <c r="U43" s="3">
        <v>309.002128931946</v>
      </c>
      <c r="V43" s="3">
        <v>313.64739700018987</v>
      </c>
      <c r="W43" s="3">
        <v>312.30345569949145</v>
      </c>
      <c r="X43" s="3">
        <v>306.89915966386559</v>
      </c>
    </row>
    <row r="44" spans="1:24" x14ac:dyDescent="0.25">
      <c r="A44" t="s">
        <v>63</v>
      </c>
      <c r="B44" t="s">
        <v>20</v>
      </c>
      <c r="C44" t="s">
        <v>21</v>
      </c>
      <c r="D44" s="3">
        <v>114.3</v>
      </c>
      <c r="E44" s="3">
        <v>123.7</v>
      </c>
      <c r="F44" s="3">
        <v>137.5</v>
      </c>
      <c r="G44" s="3">
        <v>139.6</v>
      </c>
      <c r="H44" s="3">
        <v>148.10000000000002</v>
      </c>
      <c r="I44" s="3">
        <v>150.9</v>
      </c>
      <c r="J44" s="3">
        <v>167</v>
      </c>
      <c r="K44" s="3">
        <v>171.8</v>
      </c>
      <c r="L44" s="3">
        <v>179</v>
      </c>
      <c r="M44" s="3">
        <v>180.61358710839261</v>
      </c>
      <c r="N44" s="3">
        <v>182.18332676953924</v>
      </c>
      <c r="O44" s="3">
        <v>182.29120621094489</v>
      </c>
      <c r="P44" s="3">
        <v>181.62618230873002</v>
      </c>
      <c r="Q44" s="3">
        <v>179.96695001011943</v>
      </c>
      <c r="R44" s="3">
        <v>172.11984299671485</v>
      </c>
      <c r="S44" s="3">
        <v>177.65523528170502</v>
      </c>
      <c r="T44" s="3">
        <v>182.04554727979274</v>
      </c>
      <c r="U44" s="3">
        <v>183.31445999282383</v>
      </c>
      <c r="V44" s="3">
        <v>187.46295424340232</v>
      </c>
      <c r="W44" s="3">
        <v>187.40521138784752</v>
      </c>
      <c r="X44" s="3">
        <v>188.74033613445377</v>
      </c>
    </row>
    <row r="45" spans="1:24" x14ac:dyDescent="0.25">
      <c r="A45" t="s">
        <v>64</v>
      </c>
      <c r="B45" t="s">
        <v>20</v>
      </c>
      <c r="C45" t="s">
        <v>21</v>
      </c>
      <c r="D45" s="3">
        <v>492.9</v>
      </c>
      <c r="E45" s="3">
        <v>517.79999999999995</v>
      </c>
      <c r="F45" s="3">
        <v>548.30000000000007</v>
      </c>
      <c r="G45" s="3">
        <v>555.59999999999991</v>
      </c>
      <c r="H45" s="3">
        <v>566</v>
      </c>
      <c r="I45" s="3">
        <v>591.20000000000005</v>
      </c>
      <c r="J45" s="3">
        <v>639.1</v>
      </c>
      <c r="K45" s="3">
        <v>661.4</v>
      </c>
      <c r="L45" s="3">
        <v>659.30000000000007</v>
      </c>
      <c r="M45" s="3">
        <v>688.8293849163224</v>
      </c>
      <c r="N45" s="3">
        <v>669.58466936378932</v>
      </c>
      <c r="O45" s="3">
        <v>686.77564476424914</v>
      </c>
      <c r="P45" s="3">
        <v>692.59592599730195</v>
      </c>
      <c r="Q45" s="3">
        <v>674.08120623355603</v>
      </c>
      <c r="R45" s="3">
        <v>650.0621272238576</v>
      </c>
      <c r="S45" s="3">
        <v>651.40044735176195</v>
      </c>
      <c r="T45" s="3">
        <v>657.77440090673576</v>
      </c>
      <c r="U45" s="3">
        <v>664.78805166846087</v>
      </c>
      <c r="V45" s="3">
        <v>662.44707043857989</v>
      </c>
      <c r="W45" s="3">
        <v>685.38428417653381</v>
      </c>
      <c r="X45" s="3">
        <v>703.97226890756315</v>
      </c>
    </row>
    <row r="46" spans="1:24" x14ac:dyDescent="0.25">
      <c r="A46" t="s">
        <v>65</v>
      </c>
      <c r="B46" t="s">
        <v>20</v>
      </c>
      <c r="C46" t="s">
        <v>21</v>
      </c>
      <c r="D46" s="3">
        <v>135.30000000000001</v>
      </c>
      <c r="E46" s="3">
        <v>141</v>
      </c>
      <c r="F46" s="3">
        <v>148.30000000000001</v>
      </c>
      <c r="G46" s="3">
        <v>154.5</v>
      </c>
      <c r="H46" s="3">
        <v>154.9</v>
      </c>
      <c r="I46" s="3">
        <v>154.5</v>
      </c>
      <c r="J46" s="3">
        <v>174.4</v>
      </c>
      <c r="K46" s="3">
        <v>180.6</v>
      </c>
      <c r="L46" s="3">
        <v>182</v>
      </c>
      <c r="M46" s="3">
        <v>183.49738876641726</v>
      </c>
      <c r="N46" s="3">
        <v>181.77756972539473</v>
      </c>
      <c r="O46" s="3">
        <v>189.83597424730164</v>
      </c>
      <c r="P46" s="3">
        <v>190.31848911158218</v>
      </c>
      <c r="Q46" s="3">
        <v>185.18121028131961</v>
      </c>
      <c r="R46" s="3">
        <v>181.03546226374846</v>
      </c>
      <c r="S46" s="3">
        <v>186.10011394809032</v>
      </c>
      <c r="T46" s="3">
        <v>186.93954015544043</v>
      </c>
      <c r="U46" s="3">
        <v>191.90895028505361</v>
      </c>
      <c r="V46" s="3">
        <v>193.8366660337953</v>
      </c>
      <c r="W46" s="3">
        <v>193.3155487918043</v>
      </c>
      <c r="X46" s="3">
        <v>202.38655462184875</v>
      </c>
    </row>
    <row r="47" spans="1:24" x14ac:dyDescent="0.25">
      <c r="A47" t="s">
        <v>66</v>
      </c>
      <c r="B47" t="s">
        <v>20</v>
      </c>
      <c r="C47" t="s">
        <v>21</v>
      </c>
      <c r="D47" s="3">
        <v>58.7</v>
      </c>
      <c r="E47" s="3">
        <v>59.699999999999996</v>
      </c>
      <c r="F47" s="3">
        <v>67.400000000000006</v>
      </c>
      <c r="G47" s="3">
        <v>72.600000000000009</v>
      </c>
      <c r="H47" s="3">
        <v>74.2</v>
      </c>
      <c r="I47" s="3">
        <v>73.7</v>
      </c>
      <c r="J47" s="3">
        <v>84.8</v>
      </c>
      <c r="K47" s="3">
        <v>89.5</v>
      </c>
      <c r="L47" s="3">
        <v>90.899999999999991</v>
      </c>
      <c r="M47" s="3">
        <v>94.017303691744047</v>
      </c>
      <c r="N47" s="3">
        <v>93.152146360674521</v>
      </c>
      <c r="O47" s="3">
        <v>90.585313387615983</v>
      </c>
      <c r="P47" s="3">
        <v>89.7086529196377</v>
      </c>
      <c r="Q47" s="3">
        <v>86.304610402752473</v>
      </c>
      <c r="R47" s="3">
        <v>85.764981441187757</v>
      </c>
      <c r="S47" s="3">
        <v>88.23678835197299</v>
      </c>
      <c r="T47" s="3">
        <v>91.270288212435233</v>
      </c>
      <c r="U47" s="3">
        <v>95.735075549176742</v>
      </c>
      <c r="V47" s="3">
        <v>96.752196696411616</v>
      </c>
      <c r="W47" s="3">
        <v>97.511102037786259</v>
      </c>
      <c r="X47" s="3">
        <v>99.098319327731105</v>
      </c>
    </row>
    <row r="48" spans="1:24" x14ac:dyDescent="0.25">
      <c r="A48" t="s">
        <v>67</v>
      </c>
      <c r="B48" t="s">
        <v>20</v>
      </c>
      <c r="C48" t="s">
        <v>21</v>
      </c>
      <c r="D48" s="3">
        <v>299.8</v>
      </c>
      <c r="E48" s="3">
        <v>303</v>
      </c>
      <c r="F48" s="3">
        <v>313.7</v>
      </c>
      <c r="G48" s="3">
        <v>319.8</v>
      </c>
      <c r="H48" s="3">
        <v>343.5</v>
      </c>
      <c r="I48" s="3">
        <v>363.7</v>
      </c>
      <c r="J48" s="3">
        <v>379.40000000000003</v>
      </c>
      <c r="K48" s="3">
        <v>399.5</v>
      </c>
      <c r="L48" s="3">
        <v>417.6</v>
      </c>
      <c r="M48" s="3">
        <v>429.00386251436032</v>
      </c>
      <c r="N48" s="3">
        <v>421.3725967562923</v>
      </c>
      <c r="O48" s="3">
        <v>405.26262450293507</v>
      </c>
      <c r="P48" s="3">
        <v>407.20302948544997</v>
      </c>
      <c r="Q48" s="3">
        <v>415.20512042096743</v>
      </c>
      <c r="R48" s="3">
        <v>401.43035965698192</v>
      </c>
      <c r="S48" s="3">
        <v>399.25653513399453</v>
      </c>
      <c r="T48" s="3">
        <v>405.11049222797925</v>
      </c>
      <c r="U48" s="3">
        <v>420.36967667344425</v>
      </c>
      <c r="V48" s="3">
        <v>434.35176381241695</v>
      </c>
      <c r="W48" s="3">
        <v>430.99153335065506</v>
      </c>
      <c r="X48" s="3">
        <v>439.50252100840345</v>
      </c>
    </row>
    <row r="49" spans="1:24" x14ac:dyDescent="0.25">
      <c r="A49" t="s">
        <v>68</v>
      </c>
      <c r="B49" t="s">
        <v>20</v>
      </c>
      <c r="C49" t="s">
        <v>21</v>
      </c>
      <c r="D49" s="3">
        <v>1526.8</v>
      </c>
      <c r="E49" s="3">
        <v>1602.3</v>
      </c>
      <c r="F49" s="3">
        <v>1755.7</v>
      </c>
      <c r="G49" s="3">
        <v>1913.6</v>
      </c>
      <c r="H49" s="3">
        <v>1974.8999999999999</v>
      </c>
      <c r="I49" s="3">
        <v>2070.8000000000002</v>
      </c>
      <c r="J49" s="3">
        <v>2212.6000000000004</v>
      </c>
      <c r="K49" s="3">
        <v>2327.7000000000003</v>
      </c>
      <c r="L49" s="3">
        <v>2436.5</v>
      </c>
      <c r="M49" s="3">
        <v>2492.2556400782437</v>
      </c>
      <c r="N49" s="3">
        <v>2456.1134152017476</v>
      </c>
      <c r="O49" s="3">
        <v>2467.5557697405793</v>
      </c>
      <c r="P49" s="3">
        <v>2442.8342378107536</v>
      </c>
      <c r="Q49" s="3">
        <v>2404.7423477028942</v>
      </c>
      <c r="R49" s="3">
        <v>2332.9154955416184</v>
      </c>
      <c r="S49" s="3">
        <v>2337.2359442920447</v>
      </c>
      <c r="T49" s="3">
        <v>2399.6229760362698</v>
      </c>
      <c r="U49" s="3">
        <v>2463.7046206594114</v>
      </c>
      <c r="V49" s="3">
        <v>2500.4799354471238</v>
      </c>
      <c r="W49" s="3">
        <v>2553.7592776808588</v>
      </c>
      <c r="X49" s="3">
        <v>2618.5571428571434</v>
      </c>
    </row>
    <row r="50" spans="1:24" x14ac:dyDescent="0.25">
      <c r="A50" t="s">
        <v>69</v>
      </c>
      <c r="B50" t="s">
        <v>20</v>
      </c>
      <c r="C50" t="s">
        <v>21</v>
      </c>
      <c r="D50" s="3">
        <v>598.29999999999995</v>
      </c>
      <c r="E50" s="3">
        <v>596.29999999999995</v>
      </c>
      <c r="F50" s="3">
        <v>602.20000000000005</v>
      </c>
      <c r="G50" s="3">
        <v>629.1</v>
      </c>
      <c r="H50" s="3">
        <v>633.9</v>
      </c>
      <c r="I50" s="3">
        <v>639</v>
      </c>
      <c r="J50" s="3">
        <v>703.19999999999993</v>
      </c>
      <c r="K50" s="3">
        <v>722.8</v>
      </c>
      <c r="L50" s="3">
        <v>747.7</v>
      </c>
      <c r="M50" s="3">
        <v>768.38105691309352</v>
      </c>
      <c r="N50" s="3">
        <v>744.47802441731403</v>
      </c>
      <c r="O50" s="3">
        <v>754.71953039197115</v>
      </c>
      <c r="P50" s="3">
        <v>767.349847754866</v>
      </c>
      <c r="Q50" s="3">
        <v>732.96515280307631</v>
      </c>
      <c r="R50" s="3">
        <v>716.38473911003018</v>
      </c>
      <c r="S50" s="3">
        <v>718.34478159949356</v>
      </c>
      <c r="T50" s="3">
        <v>727.18388924870476</v>
      </c>
      <c r="U50" s="3">
        <v>741.67359167563689</v>
      </c>
      <c r="V50" s="3">
        <v>742.20883994683868</v>
      </c>
      <c r="W50" s="3">
        <v>741.96706506811176</v>
      </c>
      <c r="X50" s="3">
        <v>756.38403361344535</v>
      </c>
    </row>
    <row r="51" spans="1:24" x14ac:dyDescent="0.25">
      <c r="A51" t="s">
        <v>70</v>
      </c>
      <c r="B51" t="s">
        <v>20</v>
      </c>
      <c r="C51" t="s">
        <v>21</v>
      </c>
      <c r="D51" s="3">
        <v>377.79999999999995</v>
      </c>
      <c r="E51" s="3">
        <v>399.3</v>
      </c>
      <c r="F51" s="3">
        <v>406.4</v>
      </c>
      <c r="G51" s="3">
        <v>439.4</v>
      </c>
      <c r="H51" s="3">
        <v>458.2</v>
      </c>
      <c r="I51" s="3">
        <v>462.5</v>
      </c>
      <c r="J51" s="3">
        <v>504.2</v>
      </c>
      <c r="K51" s="3">
        <v>517.5</v>
      </c>
      <c r="L51" s="3">
        <v>568.79999999999995</v>
      </c>
      <c r="M51" s="3">
        <v>580.13447387213955</v>
      </c>
      <c r="N51" s="3">
        <v>571.44168486627768</v>
      </c>
      <c r="O51" s="3">
        <v>577.78302972921801</v>
      </c>
      <c r="P51" s="3">
        <v>588.98557332819416</v>
      </c>
      <c r="Q51" s="3">
        <v>551.19564055859132</v>
      </c>
      <c r="R51" s="3">
        <v>551.89930031144672</v>
      </c>
      <c r="S51" s="3">
        <v>560.72147710487445</v>
      </c>
      <c r="T51" s="3">
        <v>572.50804727979278</v>
      </c>
      <c r="U51" s="3">
        <v>581.07617509867248</v>
      </c>
      <c r="V51" s="3">
        <v>602.76254794000374</v>
      </c>
      <c r="W51" s="3">
        <v>612.21900449129578</v>
      </c>
      <c r="X51" s="3">
        <v>626.54369747899159</v>
      </c>
    </row>
    <row r="52" spans="1:24" x14ac:dyDescent="0.25">
      <c r="A52" t="s">
        <v>71</v>
      </c>
      <c r="B52" t="s">
        <v>20</v>
      </c>
      <c r="C52" t="s">
        <v>21</v>
      </c>
      <c r="D52" s="3">
        <v>231.4</v>
      </c>
      <c r="E52" s="3">
        <v>244.20000000000002</v>
      </c>
      <c r="F52" s="3">
        <v>255.2</v>
      </c>
      <c r="G52" s="3">
        <v>255.8</v>
      </c>
      <c r="H52" s="3">
        <v>275.10000000000002</v>
      </c>
      <c r="I52" s="3">
        <v>267</v>
      </c>
      <c r="J52" s="3">
        <v>289.8</v>
      </c>
      <c r="K52" s="3">
        <v>296.3</v>
      </c>
      <c r="L52" s="3">
        <v>306.2</v>
      </c>
      <c r="M52" s="3">
        <v>309.08637252771132</v>
      </c>
      <c r="N52" s="3">
        <v>305.89686369983173</v>
      </c>
      <c r="O52" s="3">
        <v>303.23254307896229</v>
      </c>
      <c r="P52" s="3">
        <v>298.11723260743878</v>
      </c>
      <c r="Q52" s="3">
        <v>273.8248492208055</v>
      </c>
      <c r="R52" s="3">
        <v>281.14311617389819</v>
      </c>
      <c r="S52" s="3">
        <v>291.0879215024267</v>
      </c>
      <c r="T52" s="3">
        <v>291.63369494818653</v>
      </c>
      <c r="U52" s="3">
        <v>299.74221983016383</v>
      </c>
      <c r="V52" s="3">
        <v>307.97101575849632</v>
      </c>
      <c r="W52" s="3">
        <v>323.14981626517203</v>
      </c>
      <c r="X52" s="3">
        <v>323.69159663865548</v>
      </c>
    </row>
    <row r="53" spans="1:24" x14ac:dyDescent="0.25">
      <c r="A53" t="s">
        <v>72</v>
      </c>
      <c r="B53" t="s">
        <v>20</v>
      </c>
      <c r="C53" t="s">
        <v>21</v>
      </c>
      <c r="D53" s="3">
        <v>1633.7</v>
      </c>
      <c r="E53" s="3">
        <v>1727.2</v>
      </c>
      <c r="F53" s="3">
        <v>1714</v>
      </c>
      <c r="G53" s="3">
        <v>1766.4</v>
      </c>
      <c r="H53" s="3">
        <v>1876.3999999999999</v>
      </c>
      <c r="I53" s="3">
        <v>2040.3</v>
      </c>
      <c r="J53" s="3">
        <v>2195</v>
      </c>
      <c r="K53" s="3">
        <v>2241.5</v>
      </c>
      <c r="L53" s="3">
        <v>2342.1999999999998</v>
      </c>
      <c r="M53" s="3">
        <v>2443.7674139162291</v>
      </c>
      <c r="N53" s="3">
        <v>2345.1499015430886</v>
      </c>
      <c r="O53" s="3">
        <v>2362.8915773527742</v>
      </c>
      <c r="P53" s="3">
        <v>2393.9436962805935</v>
      </c>
      <c r="Q53" s="3">
        <v>2297.9392633070229</v>
      </c>
      <c r="R53" s="3">
        <v>2267.1893297495626</v>
      </c>
      <c r="S53" s="3">
        <v>2320.5142899345856</v>
      </c>
      <c r="T53" s="3">
        <v>2344.3346016839378</v>
      </c>
      <c r="U53" s="3">
        <v>2448.1355778814336</v>
      </c>
      <c r="V53" s="3">
        <v>2505.2422365673056</v>
      </c>
      <c r="W53" s="3">
        <v>2553.468542370365</v>
      </c>
      <c r="X53" s="3">
        <v>2647.9369747899163</v>
      </c>
    </row>
    <row r="54" spans="1:24" x14ac:dyDescent="0.25">
      <c r="A54" t="s">
        <v>73</v>
      </c>
      <c r="B54" t="s">
        <v>20</v>
      </c>
      <c r="C54" t="s">
        <v>21</v>
      </c>
      <c r="D54" s="3">
        <v>975.5</v>
      </c>
      <c r="E54" s="3">
        <v>1052.5</v>
      </c>
      <c r="F54" s="3">
        <v>1068.3</v>
      </c>
      <c r="G54" s="3">
        <v>1125.0999999999999</v>
      </c>
      <c r="H54" s="3">
        <v>1182</v>
      </c>
      <c r="I54" s="3">
        <v>1273.8</v>
      </c>
      <c r="J54" s="3">
        <v>1355.3000000000002</v>
      </c>
      <c r="K54" s="3">
        <v>1403.4</v>
      </c>
      <c r="L54" s="3">
        <v>1454.3000000000002</v>
      </c>
      <c r="M54" s="3">
        <v>1526.9275592262552</v>
      </c>
      <c r="N54" s="3">
        <v>1472.3850417099279</v>
      </c>
      <c r="O54" s="3">
        <v>1449.8158416966485</v>
      </c>
      <c r="P54" s="3">
        <v>1434.6966621699751</v>
      </c>
      <c r="Q54" s="3">
        <v>1388.1689900829792</v>
      </c>
      <c r="R54" s="3">
        <v>1382.6368787064296</v>
      </c>
      <c r="S54" s="3">
        <v>1413.2691749314201</v>
      </c>
      <c r="T54" s="3">
        <v>1449.9997733160621</v>
      </c>
      <c r="U54" s="3">
        <v>1510.0606546266397</v>
      </c>
      <c r="V54" s="3">
        <v>1513.7080539206381</v>
      </c>
      <c r="W54" s="3">
        <v>1579.4540959875283</v>
      </c>
      <c r="X54" s="3">
        <v>1601.2932773109244</v>
      </c>
    </row>
    <row r="55" spans="1:24" x14ac:dyDescent="0.25">
      <c r="A55" t="s">
        <v>74</v>
      </c>
      <c r="B55" t="s">
        <v>20</v>
      </c>
      <c r="C55" t="s">
        <v>21</v>
      </c>
      <c r="D55" s="3">
        <v>261.39999999999998</v>
      </c>
      <c r="E55" s="3">
        <v>290.3</v>
      </c>
      <c r="F55" s="3">
        <v>298.60000000000002</v>
      </c>
      <c r="G55" s="3">
        <v>305.2</v>
      </c>
      <c r="H55" s="3">
        <v>326.10000000000002</v>
      </c>
      <c r="I55" s="3">
        <v>334.7</v>
      </c>
      <c r="J55" s="3">
        <v>350.2</v>
      </c>
      <c r="K55" s="3">
        <v>377.79999999999995</v>
      </c>
      <c r="L55" s="3">
        <v>377.2</v>
      </c>
      <c r="M55" s="3">
        <v>390.6160648306269</v>
      </c>
      <c r="N55" s="3">
        <v>379.73258386738752</v>
      </c>
      <c r="O55" s="3">
        <v>387.9589282332891</v>
      </c>
      <c r="P55" s="3">
        <v>384.82344575062643</v>
      </c>
      <c r="Q55" s="3">
        <v>392.02305606152601</v>
      </c>
      <c r="R55" s="3">
        <v>411.72239430009813</v>
      </c>
      <c r="S55" s="3">
        <v>410.22179362734749</v>
      </c>
      <c r="T55" s="3">
        <v>425.03717616580309</v>
      </c>
      <c r="U55" s="3">
        <v>443.64790096878369</v>
      </c>
      <c r="V55" s="3">
        <v>443.57425099677238</v>
      </c>
      <c r="W55" s="3">
        <v>469.04752236368364</v>
      </c>
      <c r="X55" s="3">
        <v>465.63697478991605</v>
      </c>
    </row>
    <row r="56" spans="1:24" x14ac:dyDescent="0.25">
      <c r="A56" t="s">
        <v>75</v>
      </c>
      <c r="B56" t="s">
        <v>20</v>
      </c>
      <c r="C56" t="s">
        <v>21</v>
      </c>
      <c r="D56" s="3">
        <v>1604.7</v>
      </c>
      <c r="E56" s="3">
        <v>1712.1</v>
      </c>
      <c r="F56" s="3">
        <v>1774</v>
      </c>
      <c r="G56" s="3">
        <v>1920.8</v>
      </c>
      <c r="H56" s="3">
        <v>1961.3999999999999</v>
      </c>
      <c r="I56" s="3">
        <v>2043.9</v>
      </c>
      <c r="J56" s="3">
        <v>2216.5</v>
      </c>
      <c r="K56" s="3">
        <v>2336.5</v>
      </c>
      <c r="L56" s="3">
        <v>2408.4</v>
      </c>
      <c r="M56" s="3">
        <v>2429.0778060670041</v>
      </c>
      <c r="N56" s="3">
        <v>2380.498392467151</v>
      </c>
      <c r="O56" s="3">
        <v>2368.0199734898697</v>
      </c>
      <c r="P56" s="3">
        <v>2336.9785430718825</v>
      </c>
      <c r="Q56" s="3">
        <v>2271.9377373001416</v>
      </c>
      <c r="R56" s="3">
        <v>2225.080694568881</v>
      </c>
      <c r="S56" s="3">
        <v>2277.1994809031439</v>
      </c>
      <c r="T56" s="3">
        <v>2390.3017972797925</v>
      </c>
      <c r="U56" s="3">
        <v>2425.6406649922255</v>
      </c>
      <c r="V56" s="3">
        <v>2523.4009113347256</v>
      </c>
      <c r="W56" s="3">
        <v>2563.4085557328972</v>
      </c>
      <c r="X56" s="3">
        <v>2621.5378151260506</v>
      </c>
    </row>
    <row r="57" spans="1:24" x14ac:dyDescent="0.25">
      <c r="A57" t="s">
        <v>76</v>
      </c>
      <c r="B57" t="s">
        <v>20</v>
      </c>
      <c r="C57" t="s">
        <v>21</v>
      </c>
      <c r="D57" s="3">
        <v>292.40000000000003</v>
      </c>
      <c r="E57" s="3">
        <v>322.10000000000002</v>
      </c>
      <c r="F57" s="3">
        <v>322.10000000000002</v>
      </c>
      <c r="G57" s="3">
        <v>347.8</v>
      </c>
      <c r="H57" s="3">
        <v>375.1</v>
      </c>
      <c r="I57" s="3">
        <v>375</v>
      </c>
      <c r="J57" s="3">
        <v>385.5</v>
      </c>
      <c r="K57" s="3">
        <v>409.90000000000003</v>
      </c>
      <c r="L57" s="3">
        <v>426.5</v>
      </c>
      <c r="M57" s="3">
        <v>446.80789890396494</v>
      </c>
      <c r="N57" s="3">
        <v>444.19337653503271</v>
      </c>
      <c r="O57" s="3">
        <v>440.14582465442152</v>
      </c>
      <c r="P57" s="3">
        <v>437.08424359221442</v>
      </c>
      <c r="Q57" s="3">
        <v>426.68385751872091</v>
      </c>
      <c r="R57" s="3">
        <v>420.38341652800887</v>
      </c>
      <c r="S57" s="3">
        <v>436.21241190124493</v>
      </c>
      <c r="T57" s="3">
        <v>439.45939119170987</v>
      </c>
      <c r="U57" s="3">
        <v>466.71788063628753</v>
      </c>
      <c r="V57" s="3">
        <v>478.95332827036265</v>
      </c>
      <c r="W57" s="3">
        <v>481.04760773542182</v>
      </c>
      <c r="X57" s="3">
        <v>489.67394957983197</v>
      </c>
    </row>
    <row r="58" spans="1:24" x14ac:dyDescent="0.25">
      <c r="A58" t="s">
        <v>77</v>
      </c>
      <c r="B58" t="s">
        <v>20</v>
      </c>
      <c r="C58" t="s">
        <v>21</v>
      </c>
      <c r="D58" s="3">
        <v>18.8</v>
      </c>
      <c r="E58" s="3">
        <v>20.100000000000001</v>
      </c>
      <c r="F58" s="3">
        <v>20</v>
      </c>
      <c r="G58" s="3">
        <v>20.3</v>
      </c>
      <c r="H58" s="3">
        <v>22.2</v>
      </c>
      <c r="I58" s="3">
        <v>20.7</v>
      </c>
      <c r="J58" s="3">
        <v>23.4</v>
      </c>
      <c r="K58" s="3">
        <v>21</v>
      </c>
      <c r="L58" s="3">
        <v>21.6</v>
      </c>
      <c r="M58" s="3"/>
      <c r="N58" s="3"/>
      <c r="O58" s="3">
        <v>22.315743230448778</v>
      </c>
      <c r="P58" s="3"/>
      <c r="Q58" s="3"/>
      <c r="R58" s="3">
        <v>23.224681087077091</v>
      </c>
      <c r="S58" s="3">
        <v>23.488457480481117</v>
      </c>
      <c r="T58" s="3"/>
      <c r="U58" s="3"/>
      <c r="V58" s="3"/>
      <c r="W58" s="3">
        <v>24.194873983890719</v>
      </c>
      <c r="X58" s="3"/>
    </row>
    <row r="59" spans="1:24" x14ac:dyDescent="0.25">
      <c r="A59" t="s">
        <v>78</v>
      </c>
      <c r="B59" t="s">
        <v>20</v>
      </c>
      <c r="C59" t="s">
        <v>21</v>
      </c>
      <c r="D59" s="3">
        <v>17.3</v>
      </c>
      <c r="E59" s="3">
        <v>16.899999999999999</v>
      </c>
      <c r="F59" s="3">
        <v>18.3</v>
      </c>
      <c r="G59" s="3">
        <v>20.8</v>
      </c>
      <c r="H59" s="3">
        <v>19.399999999999999</v>
      </c>
      <c r="I59" s="3">
        <v>20.2</v>
      </c>
      <c r="J59" s="3">
        <v>20.2</v>
      </c>
      <c r="K59" s="3">
        <v>21.5</v>
      </c>
      <c r="L59" s="3">
        <v>22.1</v>
      </c>
      <c r="M59" s="3">
        <v>19.5</v>
      </c>
      <c r="N59" s="3">
        <v>19</v>
      </c>
      <c r="O59" s="3">
        <v>19.5</v>
      </c>
      <c r="P59" s="3">
        <v>22.700000000000003</v>
      </c>
      <c r="Q59" s="3">
        <v>20.500000000000004</v>
      </c>
      <c r="R59" s="3">
        <v>20.100000000000001</v>
      </c>
      <c r="S59" s="3">
        <v>20.700000000000006</v>
      </c>
      <c r="T59" s="3">
        <v>19.8</v>
      </c>
      <c r="U59" s="3">
        <v>21.7</v>
      </c>
      <c r="V59" s="3">
        <v>22.5</v>
      </c>
      <c r="W59" s="3">
        <v>24.3</v>
      </c>
      <c r="X59" s="3">
        <v>24.2</v>
      </c>
    </row>
    <row r="60" spans="1:24" x14ac:dyDescent="0.25">
      <c r="A60" t="s">
        <v>79</v>
      </c>
      <c r="B60" t="s">
        <v>20</v>
      </c>
      <c r="C60" t="s">
        <v>21</v>
      </c>
      <c r="D60" s="3">
        <v>499.1</v>
      </c>
      <c r="E60" s="3">
        <v>525.9</v>
      </c>
      <c r="F60" s="3">
        <v>534.9</v>
      </c>
      <c r="G60" s="3">
        <v>552.20000000000005</v>
      </c>
      <c r="H60" s="3">
        <v>594.70000000000005</v>
      </c>
      <c r="I60" s="3">
        <v>600.59999999999991</v>
      </c>
      <c r="J60" s="3">
        <v>648.29999999999995</v>
      </c>
      <c r="K60" s="3">
        <v>674.6</v>
      </c>
      <c r="L60" s="3">
        <v>696.2</v>
      </c>
      <c r="M60" s="3">
        <v>673.4972956189647</v>
      </c>
      <c r="N60" s="3">
        <v>652.41564211807668</v>
      </c>
      <c r="O60" s="3">
        <v>643.13843590229112</v>
      </c>
      <c r="P60" s="3">
        <v>674.12773559452705</v>
      </c>
      <c r="Q60" s="3">
        <v>657.52835053632862</v>
      </c>
      <c r="R60" s="3">
        <v>647.41575152523569</v>
      </c>
      <c r="S60" s="3">
        <v>664.56062882464664</v>
      </c>
      <c r="T60" s="3">
        <v>707.44902849740924</v>
      </c>
      <c r="U60" s="3">
        <v>728.51981820356411</v>
      </c>
      <c r="V60" s="3">
        <v>755.35327510917023</v>
      </c>
      <c r="W60" s="3">
        <v>801.14828699751297</v>
      </c>
      <c r="X60" s="3">
        <v>808.72521008403362</v>
      </c>
    </row>
    <row r="61" spans="1:24" x14ac:dyDescent="0.25">
      <c r="A61" t="s">
        <v>80</v>
      </c>
      <c r="B61" t="s">
        <v>20</v>
      </c>
      <c r="C61" t="s">
        <v>21</v>
      </c>
      <c r="D61" s="3"/>
      <c r="E61" s="3"/>
      <c r="F61" s="3"/>
      <c r="G61" s="3"/>
      <c r="H61" s="3"/>
      <c r="I61" s="3"/>
      <c r="J61" s="3"/>
      <c r="K61" s="3"/>
      <c r="L61" s="3">
        <v>718.6</v>
      </c>
      <c r="M61" s="3">
        <v>699.94406138790032</v>
      </c>
      <c r="N61" s="3">
        <v>670.31656490576052</v>
      </c>
      <c r="O61" s="3">
        <v>701.41070640176588</v>
      </c>
      <c r="P61" s="3">
        <v>720.62458480805878</v>
      </c>
      <c r="Q61" s="3">
        <v>720.37430652843932</v>
      </c>
      <c r="R61" s="3">
        <v>726.72668001143848</v>
      </c>
      <c r="S61" s="3">
        <v>742.60916980040508</v>
      </c>
      <c r="T61" s="3">
        <v>765.45156338828883</v>
      </c>
      <c r="U61" s="3">
        <v>786.8731452750352</v>
      </c>
      <c r="V61" s="3">
        <v>792.67327711544056</v>
      </c>
      <c r="W61" s="3">
        <v>794.79386041123666</v>
      </c>
      <c r="X61" s="3">
        <v>814.0355755291389</v>
      </c>
    </row>
    <row r="62" spans="1:24" x14ac:dyDescent="0.25">
      <c r="A62" t="s">
        <v>81</v>
      </c>
      <c r="B62" t="s">
        <v>20</v>
      </c>
      <c r="C62" t="s">
        <v>21</v>
      </c>
      <c r="D62" s="3"/>
      <c r="E62" s="3"/>
      <c r="F62" s="3"/>
      <c r="G62" s="3"/>
      <c r="H62" s="3"/>
      <c r="I62" s="3"/>
      <c r="J62" s="3"/>
      <c r="K62" s="3"/>
      <c r="L62" s="3">
        <v>309.10000000000002</v>
      </c>
      <c r="M62" s="3">
        <v>310.52789145907474</v>
      </c>
      <c r="N62" s="3">
        <v>310.87531191929918</v>
      </c>
      <c r="O62" s="3">
        <v>299.2215231788079</v>
      </c>
      <c r="P62" s="3">
        <v>288.90658861965693</v>
      </c>
      <c r="Q62" s="3">
        <v>283.16419165032221</v>
      </c>
      <c r="R62" s="3">
        <v>283.50992279096369</v>
      </c>
      <c r="S62" s="3">
        <v>285.70590107029221</v>
      </c>
      <c r="T62" s="3">
        <v>282.68405343945426</v>
      </c>
      <c r="U62" s="3">
        <v>288.27289139633285</v>
      </c>
      <c r="V62" s="3">
        <v>292.018871765048</v>
      </c>
      <c r="W62" s="3">
        <v>293.14671300318565</v>
      </c>
      <c r="X62" s="3">
        <v>302.01757031023487</v>
      </c>
    </row>
    <row r="63" spans="1:24" x14ac:dyDescent="0.25">
      <c r="A63" t="s">
        <v>82</v>
      </c>
      <c r="B63" t="s">
        <v>20</v>
      </c>
      <c r="C63" t="s">
        <v>21</v>
      </c>
      <c r="D63" s="3"/>
      <c r="E63" s="3"/>
      <c r="F63" s="3"/>
      <c r="G63" s="3"/>
      <c r="H63" s="3"/>
      <c r="I63" s="3"/>
      <c r="J63" s="3"/>
      <c r="K63" s="3"/>
      <c r="L63" s="3">
        <v>423.2</v>
      </c>
      <c r="M63" s="3">
        <v>435.13656583629887</v>
      </c>
      <c r="N63" s="3">
        <v>437.57499336341914</v>
      </c>
      <c r="O63" s="3">
        <v>423.37665562913907</v>
      </c>
      <c r="P63" s="3">
        <v>424.17517016063164</v>
      </c>
      <c r="Q63" s="3">
        <v>412.24337349397581</v>
      </c>
      <c r="R63" s="3">
        <v>403.7002573634544</v>
      </c>
      <c r="S63" s="3">
        <v>406.73126988718542</v>
      </c>
      <c r="T63" s="3">
        <v>411.19968732234224</v>
      </c>
      <c r="U63" s="3">
        <v>413.47943582510572</v>
      </c>
      <c r="V63" s="3">
        <v>420.97016574585638</v>
      </c>
      <c r="W63" s="3">
        <v>438.69707500724007</v>
      </c>
      <c r="X63" s="3">
        <v>439.71388808350241</v>
      </c>
    </row>
    <row r="64" spans="1:24" x14ac:dyDescent="0.25">
      <c r="A64" t="s">
        <v>83</v>
      </c>
      <c r="B64" t="s">
        <v>20</v>
      </c>
      <c r="C64" t="s">
        <v>21</v>
      </c>
      <c r="D64" s="3"/>
      <c r="E64" s="3"/>
      <c r="F64" s="3"/>
      <c r="G64" s="3"/>
      <c r="H64" s="3"/>
      <c r="I64" s="3"/>
      <c r="J64" s="3"/>
      <c r="K64" s="3"/>
      <c r="L64" s="3">
        <v>455</v>
      </c>
      <c r="M64" s="3">
        <v>477.21734875444838</v>
      </c>
      <c r="N64" s="3">
        <v>488.44701353862484</v>
      </c>
      <c r="O64" s="3">
        <v>469.39282560706403</v>
      </c>
      <c r="P64" s="3">
        <v>456.42314184590253</v>
      </c>
      <c r="Q64" s="3">
        <v>459.95418884841695</v>
      </c>
      <c r="R64" s="3">
        <v>459.08066914498136</v>
      </c>
      <c r="S64" s="3">
        <v>456.42993925368819</v>
      </c>
      <c r="T64" s="3">
        <v>463.51623081296191</v>
      </c>
      <c r="U64" s="3">
        <v>468.36623413258116</v>
      </c>
      <c r="V64" s="3">
        <v>476.90220994475146</v>
      </c>
      <c r="W64" s="3">
        <v>505.25635679119608</v>
      </c>
      <c r="X64" s="3">
        <v>511.84668019715855</v>
      </c>
    </row>
    <row r="65" spans="1:24" x14ac:dyDescent="0.25">
      <c r="A65" t="s">
        <v>84</v>
      </c>
      <c r="B65" t="s">
        <v>20</v>
      </c>
      <c r="C65" t="s">
        <v>21</v>
      </c>
      <c r="D65" s="3"/>
      <c r="E65" s="3"/>
      <c r="F65" s="3"/>
      <c r="G65" s="3"/>
      <c r="H65" s="3"/>
      <c r="I65" s="3"/>
      <c r="J65" s="3"/>
      <c r="K65" s="3"/>
      <c r="L65" s="3">
        <v>199.2</v>
      </c>
      <c r="M65" s="3">
        <v>212.17413256227758</v>
      </c>
      <c r="N65" s="3">
        <v>224.68611627289621</v>
      </c>
      <c r="O65" s="3">
        <v>203.898289183223</v>
      </c>
      <c r="P65" s="3">
        <v>196.07699428260278</v>
      </c>
      <c r="Q65" s="3">
        <v>199.16393947884563</v>
      </c>
      <c r="R65" s="3">
        <v>197.67560766371176</v>
      </c>
      <c r="S65" s="3">
        <v>201.61645935782474</v>
      </c>
      <c r="T65" s="3">
        <v>203.04161455372375</v>
      </c>
      <c r="U65" s="3">
        <v>204.01537376586739</v>
      </c>
      <c r="V65" s="3">
        <v>206.13547542890376</v>
      </c>
      <c r="W65" s="3">
        <v>209.69875470605271</v>
      </c>
      <c r="X65" s="3">
        <v>212.07895042041173</v>
      </c>
    </row>
    <row r="66" spans="1:24" x14ac:dyDescent="0.25">
      <c r="A66" t="s">
        <v>85</v>
      </c>
      <c r="B66" t="s">
        <v>20</v>
      </c>
      <c r="C66" t="s">
        <v>21</v>
      </c>
      <c r="D66" s="3">
        <v>696.7</v>
      </c>
      <c r="E66" s="3">
        <v>775.8</v>
      </c>
      <c r="F66" s="3">
        <v>824.9</v>
      </c>
      <c r="G66" s="3">
        <v>822.5</v>
      </c>
      <c r="H66" s="3">
        <v>823.80000000000007</v>
      </c>
      <c r="I66" s="3">
        <v>817.09999999999991</v>
      </c>
      <c r="J66" s="3">
        <v>826.5</v>
      </c>
      <c r="K66" s="3">
        <v>841.5</v>
      </c>
      <c r="L66" s="3">
        <v>860.3</v>
      </c>
      <c r="M66" s="3">
        <v>904.68768324013888</v>
      </c>
      <c r="N66" s="3">
        <v>913.67010463378165</v>
      </c>
      <c r="O66" s="3">
        <v>919.60145199863325</v>
      </c>
      <c r="P66" s="3">
        <v>937.89652406417122</v>
      </c>
      <c r="Q66" s="3">
        <v>943.92495293513605</v>
      </c>
      <c r="R66" s="3">
        <v>974.31116937598324</v>
      </c>
      <c r="S66" s="3">
        <v>994.67125651626816</v>
      </c>
      <c r="T66" s="3">
        <v>1012.9389268995318</v>
      </c>
      <c r="U66" s="3">
        <v>1030.0447815755804</v>
      </c>
      <c r="V66" s="3">
        <v>1058.5605852601157</v>
      </c>
      <c r="W66" s="3">
        <v>1083.1151634220398</v>
      </c>
      <c r="X66" s="3">
        <v>1101.6115608980026</v>
      </c>
    </row>
    <row r="67" spans="1:24" x14ac:dyDescent="0.25">
      <c r="A67" t="s">
        <v>86</v>
      </c>
      <c r="B67" t="s">
        <v>20</v>
      </c>
      <c r="C67" t="s">
        <v>21</v>
      </c>
      <c r="D67" s="3">
        <v>492</v>
      </c>
      <c r="E67" s="3">
        <v>498.09999999999997</v>
      </c>
      <c r="F67" s="3">
        <v>514.4</v>
      </c>
      <c r="G67" s="3">
        <v>519.20000000000005</v>
      </c>
      <c r="H67" s="3">
        <v>525.4</v>
      </c>
      <c r="I67" s="3">
        <v>517.29999999999995</v>
      </c>
      <c r="J67" s="3">
        <v>526.80000000000007</v>
      </c>
      <c r="K67" s="3">
        <v>536.5</v>
      </c>
      <c r="L67" s="3">
        <v>550.20000000000005</v>
      </c>
      <c r="M67" s="3">
        <v>558.26484811848263</v>
      </c>
      <c r="N67" s="3">
        <v>553.37128383989375</v>
      </c>
      <c r="O67" s="3">
        <v>551.63725657669954</v>
      </c>
      <c r="P67" s="3">
        <v>561.23395721925135</v>
      </c>
      <c r="Q67" s="3">
        <v>566.97208625705969</v>
      </c>
      <c r="R67" s="3">
        <v>571.89991260269187</v>
      </c>
      <c r="S67" s="3">
        <v>584.12572353046903</v>
      </c>
      <c r="T67" s="3">
        <v>593.60136838314725</v>
      </c>
      <c r="U67" s="3">
        <v>603.55629683787242</v>
      </c>
      <c r="V67" s="3">
        <v>615.94631502890172</v>
      </c>
      <c r="W67" s="3">
        <v>632.32986247544204</v>
      </c>
      <c r="X67" s="3">
        <v>631.06402686936531</v>
      </c>
    </row>
    <row r="68" spans="1:24" x14ac:dyDescent="0.25">
      <c r="A68" t="s">
        <v>87</v>
      </c>
      <c r="B68" t="s">
        <v>20</v>
      </c>
      <c r="C68" t="s">
        <v>21</v>
      </c>
      <c r="D68" s="3">
        <v>245.1</v>
      </c>
      <c r="E68" s="3">
        <v>234.3</v>
      </c>
      <c r="F68" s="3">
        <v>252.9</v>
      </c>
      <c r="G68" s="3">
        <v>260.8</v>
      </c>
      <c r="H68" s="3">
        <v>270.5</v>
      </c>
      <c r="I68" s="3">
        <v>271.40000000000003</v>
      </c>
      <c r="J68" s="3">
        <v>265.90000000000003</v>
      </c>
      <c r="K68" s="3">
        <v>272.3</v>
      </c>
      <c r="L68" s="3">
        <v>277.10000000000002</v>
      </c>
      <c r="M68" s="3">
        <v>287.90119389451411</v>
      </c>
      <c r="N68" s="3">
        <v>280.76905829596416</v>
      </c>
      <c r="O68" s="3">
        <v>275.72599931670652</v>
      </c>
      <c r="P68" s="3">
        <v>281.21978609625671</v>
      </c>
      <c r="Q68" s="3">
        <v>279.37354098921787</v>
      </c>
      <c r="R68" s="3">
        <v>281.54946687642024</v>
      </c>
      <c r="S68" s="3">
        <v>287.23289591946786</v>
      </c>
      <c r="T68" s="3">
        <v>297.04097947425271</v>
      </c>
      <c r="U68" s="3">
        <v>299.0736976786693</v>
      </c>
      <c r="V68" s="3">
        <v>307.15576228323704</v>
      </c>
      <c r="W68" s="3">
        <v>310.0081085908198</v>
      </c>
      <c r="X68" s="3">
        <v>301.80814919568678</v>
      </c>
    </row>
    <row r="69" spans="1:24" x14ac:dyDescent="0.25">
      <c r="A69" t="s">
        <v>88</v>
      </c>
      <c r="B69" t="s">
        <v>20</v>
      </c>
      <c r="C69" t="s">
        <v>21</v>
      </c>
      <c r="D69" s="3">
        <v>411.5</v>
      </c>
      <c r="E69" s="3">
        <v>399.6</v>
      </c>
      <c r="F69" s="3">
        <v>446.4</v>
      </c>
      <c r="G69" s="3">
        <v>454.6</v>
      </c>
      <c r="H69" s="3">
        <v>458.5</v>
      </c>
      <c r="I69" s="3">
        <v>455</v>
      </c>
      <c r="J69" s="3">
        <v>463.40000000000003</v>
      </c>
      <c r="K69" s="3">
        <v>473.6</v>
      </c>
      <c r="L69" s="3">
        <v>495.8</v>
      </c>
      <c r="M69" s="3">
        <v>517.05490403506121</v>
      </c>
      <c r="N69" s="3">
        <v>513.74148812489625</v>
      </c>
      <c r="O69" s="3">
        <v>521.52640929279119</v>
      </c>
      <c r="P69" s="3">
        <v>527.38770053475935</v>
      </c>
      <c r="Q69" s="3">
        <v>524.62384049289744</v>
      </c>
      <c r="R69" s="3">
        <v>530.7672260094389</v>
      </c>
      <c r="S69" s="3">
        <v>535.63559230630949</v>
      </c>
      <c r="T69" s="3">
        <v>552.66280158444363</v>
      </c>
      <c r="U69" s="3">
        <v>559.38749771522578</v>
      </c>
      <c r="V69" s="3">
        <v>569.68050939306363</v>
      </c>
      <c r="W69" s="3">
        <v>577.24377567422766</v>
      </c>
      <c r="X69" s="3">
        <v>572.34422838960586</v>
      </c>
    </row>
    <row r="70" spans="1:24" x14ac:dyDescent="0.25">
      <c r="A70" t="s">
        <v>89</v>
      </c>
      <c r="B70" t="s">
        <v>20</v>
      </c>
      <c r="C70" t="s">
        <v>21</v>
      </c>
      <c r="D70" s="3">
        <v>563</v>
      </c>
      <c r="E70" s="3">
        <v>581.6</v>
      </c>
      <c r="F70" s="3">
        <v>625.4</v>
      </c>
      <c r="G70" s="3">
        <v>641</v>
      </c>
      <c r="H70" s="3">
        <v>643.6</v>
      </c>
      <c r="I70" s="3">
        <v>642.19999999999993</v>
      </c>
      <c r="J70" s="3">
        <v>645.6</v>
      </c>
      <c r="K70" s="3">
        <v>667.7</v>
      </c>
      <c r="L70" s="3">
        <v>682.3</v>
      </c>
      <c r="M70" s="3">
        <v>690.86690343055761</v>
      </c>
      <c r="N70" s="3">
        <v>679.47362564358082</v>
      </c>
      <c r="O70" s="3">
        <v>690.7204988042364</v>
      </c>
      <c r="P70" s="3">
        <v>711.68342245989299</v>
      </c>
      <c r="Q70" s="3">
        <v>723.42007530378237</v>
      </c>
      <c r="R70" s="3">
        <v>731.71718231078478</v>
      </c>
      <c r="S70" s="3">
        <v>745.346431781413</v>
      </c>
      <c r="T70" s="3">
        <v>751.21811307166001</v>
      </c>
      <c r="U70" s="3">
        <v>765.18861268506669</v>
      </c>
      <c r="V70" s="3">
        <v>779.65558164739878</v>
      </c>
      <c r="W70" s="3">
        <v>796.01596713698882</v>
      </c>
      <c r="X70" s="3">
        <v>806.94974368039595</v>
      </c>
    </row>
    <row r="71" spans="1:24" x14ac:dyDescent="0.25">
      <c r="A71" t="s">
        <v>90</v>
      </c>
      <c r="B71" t="s">
        <v>20</v>
      </c>
      <c r="C71" t="s">
        <v>21</v>
      </c>
      <c r="D71" s="3">
        <v>263.7</v>
      </c>
      <c r="E71" s="3">
        <v>248.1</v>
      </c>
      <c r="F71" s="3">
        <v>267</v>
      </c>
      <c r="G71" s="3">
        <v>273.5</v>
      </c>
      <c r="H71" s="3">
        <v>268.2</v>
      </c>
      <c r="I71" s="3">
        <v>265.7</v>
      </c>
      <c r="J71" s="3">
        <v>271.2</v>
      </c>
      <c r="K71" s="3">
        <v>270.8</v>
      </c>
      <c r="L71" s="3">
        <v>277.8</v>
      </c>
      <c r="M71" s="3">
        <v>274.14777089315396</v>
      </c>
      <c r="N71" s="3">
        <v>273.33178873941205</v>
      </c>
      <c r="O71" s="3">
        <v>283.41658694909461</v>
      </c>
      <c r="P71" s="3">
        <v>283.87299465240648</v>
      </c>
      <c r="Q71" s="3">
        <v>281.6673455416738</v>
      </c>
      <c r="R71" s="3">
        <v>280.07004020276179</v>
      </c>
      <c r="S71" s="3">
        <v>278.08295883516087</v>
      </c>
      <c r="T71" s="3">
        <v>285.75347497299242</v>
      </c>
      <c r="U71" s="3">
        <v>294.89941509778834</v>
      </c>
      <c r="V71" s="3">
        <v>298.54911488439308</v>
      </c>
      <c r="W71" s="3">
        <v>297.45075906411859</v>
      </c>
      <c r="X71" s="3">
        <v>297.31921513169522</v>
      </c>
    </row>
    <row r="72" spans="1:24" x14ac:dyDescent="0.25">
      <c r="A72" t="s">
        <v>91</v>
      </c>
      <c r="B72" t="s">
        <v>20</v>
      </c>
      <c r="C72" t="s">
        <v>21</v>
      </c>
      <c r="D72" s="3">
        <v>129.30000000000001</v>
      </c>
      <c r="E72" s="3">
        <v>120.8</v>
      </c>
      <c r="F72" s="3">
        <v>131.9</v>
      </c>
      <c r="G72" s="3">
        <v>133.4</v>
      </c>
      <c r="H72" s="3">
        <v>133</v>
      </c>
      <c r="I72" s="3">
        <v>131.69999999999999</v>
      </c>
      <c r="J72" s="3">
        <v>135.30000000000001</v>
      </c>
      <c r="K72" s="3">
        <v>133.6</v>
      </c>
      <c r="L72" s="3">
        <v>138.20000000000002</v>
      </c>
      <c r="M72" s="3">
        <v>132.6631857337162</v>
      </c>
      <c r="N72" s="3">
        <v>131.84054143829928</v>
      </c>
      <c r="O72" s="3">
        <v>130.7816023231978</v>
      </c>
      <c r="P72" s="3">
        <v>133.43770053475936</v>
      </c>
      <c r="Q72" s="3">
        <v>134.38452849563578</v>
      </c>
      <c r="R72" s="3">
        <v>135.6298898793917</v>
      </c>
      <c r="S72" s="3">
        <v>137.64454431062376</v>
      </c>
      <c r="T72" s="3">
        <v>134.9184371624055</v>
      </c>
      <c r="U72" s="3">
        <v>135.12948272710656</v>
      </c>
      <c r="V72" s="3">
        <v>142.57042991329479</v>
      </c>
      <c r="W72" s="3">
        <v>141.84313270226826</v>
      </c>
      <c r="X72" s="3">
        <v>134.85022096517588</v>
      </c>
    </row>
    <row r="73" spans="1:24" x14ac:dyDescent="0.25">
      <c r="A73" t="s">
        <v>92</v>
      </c>
      <c r="B73" t="s">
        <v>20</v>
      </c>
      <c r="C73" t="s">
        <v>21</v>
      </c>
      <c r="D73" s="3">
        <v>162.4</v>
      </c>
      <c r="E73" s="3">
        <v>166.4</v>
      </c>
      <c r="F73" s="3">
        <v>180.1</v>
      </c>
      <c r="G73" s="3">
        <v>175.20000000000002</v>
      </c>
      <c r="H73" s="3">
        <v>178.1</v>
      </c>
      <c r="I73" s="3">
        <v>180.9</v>
      </c>
      <c r="J73" s="3">
        <v>184</v>
      </c>
      <c r="K73" s="3">
        <v>185.5</v>
      </c>
      <c r="L73" s="3">
        <v>187.8</v>
      </c>
      <c r="M73" s="3">
        <v>183.50778298322504</v>
      </c>
      <c r="N73" s="3">
        <v>182.10210928417206</v>
      </c>
      <c r="O73" s="3">
        <v>179.78303723949435</v>
      </c>
      <c r="P73" s="3">
        <v>185.8534759358289</v>
      </c>
      <c r="Q73" s="3">
        <v>181.52649323977408</v>
      </c>
      <c r="R73" s="3">
        <v>184.15511274252754</v>
      </c>
      <c r="S73" s="3">
        <v>186.15355024267484</v>
      </c>
      <c r="T73" s="3">
        <v>183.76589845156641</v>
      </c>
      <c r="U73" s="3">
        <v>193.0273990129775</v>
      </c>
      <c r="V73" s="3">
        <v>193.68170158959538</v>
      </c>
      <c r="W73" s="3">
        <v>190.70037506697625</v>
      </c>
      <c r="X73" s="3">
        <v>179.26031465441045</v>
      </c>
    </row>
    <row r="74" spans="1:24" x14ac:dyDescent="0.25">
      <c r="A74" t="s">
        <v>93</v>
      </c>
      <c r="B74" t="s">
        <v>20</v>
      </c>
      <c r="C74" t="s">
        <v>21</v>
      </c>
      <c r="D74" s="3">
        <v>310.60000000000002</v>
      </c>
      <c r="E74" s="3">
        <v>336.8</v>
      </c>
      <c r="F74" s="3">
        <v>320.89999999999998</v>
      </c>
      <c r="G74" s="3">
        <v>319.10000000000002</v>
      </c>
      <c r="H74" s="3">
        <v>313.5</v>
      </c>
      <c r="I74" s="3">
        <v>347.8</v>
      </c>
      <c r="J74" s="3">
        <v>357.8</v>
      </c>
      <c r="K74" s="3">
        <v>364.7</v>
      </c>
      <c r="L74" s="3">
        <v>367.4</v>
      </c>
      <c r="M74" s="3">
        <v>371.75655605286158</v>
      </c>
      <c r="N74" s="3">
        <v>366.07039404281727</v>
      </c>
      <c r="O74" s="3">
        <v>391.50617949975486</v>
      </c>
      <c r="P74" s="3">
        <v>369.20580516417732</v>
      </c>
      <c r="Q74" s="3">
        <v>370.85845555222988</v>
      </c>
      <c r="R74" s="3">
        <v>366.7662388059702</v>
      </c>
      <c r="S74" s="3">
        <v>389.78122376399256</v>
      </c>
      <c r="T74" s="3">
        <v>385.80259796933643</v>
      </c>
      <c r="U74" s="3">
        <v>389.41674091441973</v>
      </c>
      <c r="V74" s="3">
        <v>430.88024387349435</v>
      </c>
      <c r="W74" s="3">
        <v>432.41917605216366</v>
      </c>
      <c r="X74" s="3">
        <v>411.59151861128908</v>
      </c>
    </row>
    <row r="75" spans="1:24" x14ac:dyDescent="0.25">
      <c r="A75" t="s">
        <v>94</v>
      </c>
      <c r="B75" t="s">
        <v>20</v>
      </c>
      <c r="C75" t="s">
        <v>21</v>
      </c>
      <c r="D75" s="3">
        <v>392</v>
      </c>
      <c r="E75" s="3">
        <v>400.9</v>
      </c>
      <c r="F75" s="3">
        <v>437.2</v>
      </c>
      <c r="G75" s="3">
        <v>447.1</v>
      </c>
      <c r="H75" s="3">
        <v>442.5</v>
      </c>
      <c r="I75" s="3">
        <v>457.6</v>
      </c>
      <c r="J75" s="3">
        <v>474</v>
      </c>
      <c r="K75" s="3">
        <v>486.5</v>
      </c>
      <c r="L75" s="3">
        <v>486.79999999999995</v>
      </c>
      <c r="M75" s="3">
        <v>469.29939352207418</v>
      </c>
      <c r="N75" s="3">
        <v>487.72757989450827</v>
      </c>
      <c r="O75" s="3">
        <v>488.43995524767047</v>
      </c>
      <c r="P75" s="3">
        <v>493.92636512063859</v>
      </c>
      <c r="Q75" s="3">
        <v>517.74341215205027</v>
      </c>
      <c r="R75" s="3">
        <v>506.09715223880596</v>
      </c>
      <c r="S75" s="3">
        <v>506.37853311567164</v>
      </c>
      <c r="T75" s="3">
        <v>513.02579059145262</v>
      </c>
      <c r="U75" s="3">
        <v>519.74294255568577</v>
      </c>
      <c r="V75" s="3">
        <v>539.18925117189815</v>
      </c>
      <c r="W75" s="3">
        <v>519.79309425014821</v>
      </c>
      <c r="X75" s="3">
        <v>525.06633948855358</v>
      </c>
    </row>
    <row r="76" spans="1:24" x14ac:dyDescent="0.25">
      <c r="A76" t="s">
        <v>95</v>
      </c>
      <c r="B76" t="s">
        <v>20</v>
      </c>
      <c r="C76" t="s">
        <v>21</v>
      </c>
      <c r="D76" s="3">
        <v>146.30000000000001</v>
      </c>
      <c r="E76" s="3">
        <v>134.30000000000001</v>
      </c>
      <c r="F76" s="3">
        <v>142.5</v>
      </c>
      <c r="G76" s="3">
        <v>137.9</v>
      </c>
      <c r="H76" s="3">
        <v>144.4</v>
      </c>
      <c r="I76" s="3">
        <v>157.1</v>
      </c>
      <c r="J76" s="3">
        <v>184.1</v>
      </c>
      <c r="K76" s="3">
        <v>168.5</v>
      </c>
      <c r="L76" s="3">
        <v>173.79999999999998</v>
      </c>
      <c r="M76" s="3">
        <v>172.54049365714135</v>
      </c>
      <c r="N76" s="3">
        <v>167.75838969903816</v>
      </c>
      <c r="O76" s="3">
        <v>164.93986329082884</v>
      </c>
      <c r="P76" s="3">
        <v>164.55876821672615</v>
      </c>
      <c r="Q76" s="3">
        <v>160.24061658186173</v>
      </c>
      <c r="R76" s="3">
        <v>164.77780298507463</v>
      </c>
      <c r="S76" s="3">
        <v>162.38958138992538</v>
      </c>
      <c r="T76" s="3">
        <v>171.63997614406657</v>
      </c>
      <c r="U76" s="3">
        <v>165.39344665885113</v>
      </c>
      <c r="V76" s="3">
        <v>180.30206788108944</v>
      </c>
      <c r="W76" s="3">
        <v>180.7856846473029</v>
      </c>
      <c r="X76" s="3">
        <v>165.36424826702395</v>
      </c>
    </row>
    <row r="77" spans="1:24" x14ac:dyDescent="0.25">
      <c r="A77" t="s">
        <v>96</v>
      </c>
      <c r="B77" t="s">
        <v>20</v>
      </c>
      <c r="C77" t="s">
        <v>21</v>
      </c>
      <c r="D77" s="3">
        <v>783.4</v>
      </c>
      <c r="E77" s="3">
        <v>830</v>
      </c>
      <c r="F77" s="3">
        <v>859.4</v>
      </c>
      <c r="G77" s="3">
        <v>847.7</v>
      </c>
      <c r="H77" s="3">
        <v>865</v>
      </c>
      <c r="I77" s="3">
        <v>883.3</v>
      </c>
      <c r="J77" s="3">
        <v>900.1</v>
      </c>
      <c r="K77" s="3">
        <v>955.5</v>
      </c>
      <c r="L77" s="3">
        <v>915.8</v>
      </c>
      <c r="M77" s="3">
        <v>913.5720808284118</v>
      </c>
      <c r="N77" s="3">
        <v>934.78162271175916</v>
      </c>
      <c r="O77" s="3">
        <v>938.14480750367841</v>
      </c>
      <c r="P77" s="3">
        <v>967.35553002358358</v>
      </c>
      <c r="Q77" s="3">
        <v>963.95631248129314</v>
      </c>
      <c r="R77" s="3">
        <v>973.50156417910455</v>
      </c>
      <c r="S77" s="3">
        <v>1006.2556932136195</v>
      </c>
      <c r="T77" s="3">
        <v>1039.6712245076076</v>
      </c>
      <c r="U77" s="3">
        <v>1073.4324267291911</v>
      </c>
      <c r="V77" s="3">
        <v>1105.365742004391</v>
      </c>
      <c r="W77" s="3">
        <v>1100.3063426200358</v>
      </c>
      <c r="X77" s="3">
        <v>1104.4173559736703</v>
      </c>
    </row>
    <row r="78" spans="1:24" x14ac:dyDescent="0.25">
      <c r="A78" t="s">
        <v>97</v>
      </c>
      <c r="B78" t="s">
        <v>20</v>
      </c>
      <c r="C78" t="s">
        <v>21</v>
      </c>
      <c r="D78" s="3">
        <v>423.2</v>
      </c>
      <c r="E78" s="3">
        <v>435.5</v>
      </c>
      <c r="F78" s="3">
        <v>445.6</v>
      </c>
      <c r="G78" s="3">
        <v>453</v>
      </c>
      <c r="H78" s="3">
        <v>480.3</v>
      </c>
      <c r="I78" s="3">
        <v>498.79999999999995</v>
      </c>
      <c r="J78" s="3">
        <v>484.6</v>
      </c>
      <c r="K78" s="3">
        <v>487.90000000000003</v>
      </c>
      <c r="L78" s="3">
        <v>506.7</v>
      </c>
      <c r="M78" s="3">
        <v>504.69661537646653</v>
      </c>
      <c r="N78" s="3">
        <v>501.67882717964625</v>
      </c>
      <c r="O78" s="3">
        <v>524.07579082883763</v>
      </c>
      <c r="P78" s="3">
        <v>502.88728910927017</v>
      </c>
      <c r="Q78" s="3">
        <v>503.69986231667167</v>
      </c>
      <c r="R78" s="3">
        <v>490.45597014925369</v>
      </c>
      <c r="S78" s="3">
        <v>499.78105177238808</v>
      </c>
      <c r="T78" s="3">
        <v>530.89045762662556</v>
      </c>
      <c r="U78" s="3">
        <v>534.83522860492383</v>
      </c>
      <c r="V78" s="3">
        <v>551.17074111434169</v>
      </c>
      <c r="W78" s="3">
        <v>547.80906935388271</v>
      </c>
      <c r="X78" s="3">
        <v>552.99513310421162</v>
      </c>
    </row>
    <row r="79" spans="1:24" x14ac:dyDescent="0.25">
      <c r="A79" t="s">
        <v>98</v>
      </c>
      <c r="B79" t="s">
        <v>20</v>
      </c>
      <c r="C79" t="s">
        <v>21</v>
      </c>
      <c r="D79" s="3"/>
      <c r="E79" s="3"/>
      <c r="F79" s="3"/>
      <c r="G79" s="3"/>
      <c r="H79" s="3"/>
      <c r="I79" s="3"/>
      <c r="J79" s="3">
        <v>321</v>
      </c>
      <c r="K79" s="3">
        <v>334.59999999999997</v>
      </c>
      <c r="L79" s="3">
        <v>313.7</v>
      </c>
      <c r="M79" s="3">
        <v>321.3929685637861</v>
      </c>
      <c r="N79" s="3">
        <v>337.5481911262799</v>
      </c>
      <c r="O79" s="3">
        <v>338.52466895537026</v>
      </c>
      <c r="P79" s="3">
        <v>349.30494648364271</v>
      </c>
      <c r="Q79" s="3">
        <v>334.29765938341819</v>
      </c>
      <c r="R79" s="3">
        <v>330.61971343283579</v>
      </c>
      <c r="S79" s="3">
        <v>347.7489972014925</v>
      </c>
      <c r="T79" s="3">
        <v>337.32524365053968</v>
      </c>
      <c r="U79" s="3">
        <v>341.57226260257909</v>
      </c>
      <c r="V79" s="3">
        <v>335.32370794517294</v>
      </c>
      <c r="W79" s="3">
        <v>348.86111440426794</v>
      </c>
      <c r="X79" s="3">
        <v>348.97138696335992</v>
      </c>
    </row>
    <row r="80" spans="1:24" x14ac:dyDescent="0.25">
      <c r="A80" t="s">
        <v>99</v>
      </c>
      <c r="B80" t="s">
        <v>20</v>
      </c>
      <c r="C80" t="s">
        <v>21</v>
      </c>
      <c r="D80" s="3"/>
      <c r="E80" s="3"/>
      <c r="F80" s="3"/>
      <c r="G80" s="3"/>
      <c r="H80" s="3"/>
      <c r="I80" s="3"/>
      <c r="J80" s="3">
        <v>504.1</v>
      </c>
      <c r="K80" s="3">
        <v>489.5</v>
      </c>
      <c r="L80" s="3">
        <v>487.9</v>
      </c>
      <c r="M80" s="3">
        <v>485.90725919648298</v>
      </c>
      <c r="N80" s="3">
        <v>513.09328575861002</v>
      </c>
      <c r="O80" s="3">
        <v>508.4227010789603</v>
      </c>
      <c r="P80" s="3">
        <v>513.6072050553305</v>
      </c>
      <c r="Q80" s="3">
        <v>529.72043699491167</v>
      </c>
      <c r="R80" s="3">
        <v>529.35659104477611</v>
      </c>
      <c r="S80" s="3">
        <v>506.65134386660446</v>
      </c>
      <c r="T80" s="3">
        <v>537.96412591278033</v>
      </c>
      <c r="U80" s="3">
        <v>550.60765533411495</v>
      </c>
      <c r="V80" s="3">
        <v>544.69287663917407</v>
      </c>
      <c r="W80" s="3">
        <v>578.549614700652</v>
      </c>
      <c r="X80" s="3">
        <v>586.37524028659641</v>
      </c>
    </row>
    <row r="81" spans="1:24" x14ac:dyDescent="0.25">
      <c r="A81" t="s">
        <v>100</v>
      </c>
      <c r="B81" t="s">
        <v>20</v>
      </c>
      <c r="C81" t="s">
        <v>21</v>
      </c>
      <c r="D81" s="3">
        <v>240.4</v>
      </c>
      <c r="E81" s="3">
        <v>253.3</v>
      </c>
      <c r="F81" s="3">
        <v>250.5</v>
      </c>
      <c r="G81" s="3">
        <v>261.2</v>
      </c>
      <c r="H81" s="3">
        <v>273.39999999999998</v>
      </c>
      <c r="I81" s="3">
        <v>289.5</v>
      </c>
      <c r="J81" s="3">
        <v>284</v>
      </c>
      <c r="K81" s="3">
        <v>310.2</v>
      </c>
      <c r="L81" s="3">
        <v>304.7</v>
      </c>
      <c r="M81" s="3">
        <v>305.73627479541301</v>
      </c>
      <c r="N81" s="3">
        <v>312.89685696556006</v>
      </c>
      <c r="O81" s="3">
        <v>304.75121383030898</v>
      </c>
      <c r="P81" s="3">
        <v>317.23260869565212</v>
      </c>
      <c r="Q81" s="3">
        <v>304.19627656390298</v>
      </c>
      <c r="R81" s="3">
        <v>319.58916417910444</v>
      </c>
      <c r="S81" s="3">
        <v>305.20102903451493</v>
      </c>
      <c r="T81" s="3">
        <v>301.16658132836818</v>
      </c>
      <c r="U81" s="3">
        <v>317.88583821805389</v>
      </c>
      <c r="V81" s="3">
        <v>307.07768053165609</v>
      </c>
      <c r="W81" s="3">
        <v>304.35397154712507</v>
      </c>
      <c r="X81" s="3">
        <v>300.84573017999651</v>
      </c>
    </row>
    <row r="82" spans="1:24" x14ac:dyDescent="0.25">
      <c r="A82" t="s">
        <v>101</v>
      </c>
      <c r="B82" t="s">
        <v>20</v>
      </c>
      <c r="C82" t="s">
        <v>21</v>
      </c>
      <c r="D82" s="3">
        <v>249.2</v>
      </c>
      <c r="E82" s="3">
        <v>257.5</v>
      </c>
      <c r="F82" s="3">
        <v>273.60000000000002</v>
      </c>
      <c r="G82" s="3">
        <v>260.8</v>
      </c>
      <c r="H82" s="3">
        <v>287.2</v>
      </c>
      <c r="I82" s="3">
        <v>294</v>
      </c>
      <c r="J82" s="3">
        <v>296.7</v>
      </c>
      <c r="K82" s="3">
        <v>288.8</v>
      </c>
      <c r="L82" s="3">
        <v>279.39999999999998</v>
      </c>
      <c r="M82" s="3">
        <v>300.22941550358854</v>
      </c>
      <c r="N82" s="3">
        <v>298.97246044058329</v>
      </c>
      <c r="O82" s="3">
        <v>298.87427967140758</v>
      </c>
      <c r="P82" s="3">
        <v>292.26964080546651</v>
      </c>
      <c r="Q82" s="3">
        <v>303.95111643220594</v>
      </c>
      <c r="R82" s="3">
        <v>302.11369552238801</v>
      </c>
      <c r="S82" s="3">
        <v>294.75105818563435</v>
      </c>
      <c r="T82" s="3">
        <v>304.08895353911504</v>
      </c>
      <c r="U82" s="3">
        <v>323.58018757327079</v>
      </c>
      <c r="V82" s="3">
        <v>321.85560137660946</v>
      </c>
      <c r="W82" s="3">
        <v>317.1740663900415</v>
      </c>
      <c r="X82" s="3">
        <v>324.42503058193046</v>
      </c>
    </row>
    <row r="83" spans="1:24" x14ac:dyDescent="0.25">
      <c r="A83" t="s">
        <v>102</v>
      </c>
      <c r="B83" t="s">
        <v>20</v>
      </c>
      <c r="C83" t="s">
        <v>21</v>
      </c>
      <c r="D83" s="3">
        <v>376.5</v>
      </c>
      <c r="E83" s="3">
        <v>372.2</v>
      </c>
      <c r="F83" s="3">
        <v>375.8</v>
      </c>
      <c r="G83" s="3">
        <v>387.5</v>
      </c>
      <c r="H83" s="3">
        <v>412.8</v>
      </c>
      <c r="I83" s="3">
        <v>409.9</v>
      </c>
      <c r="J83" s="3">
        <v>417.1</v>
      </c>
      <c r="K83" s="3">
        <v>408</v>
      </c>
      <c r="L83" s="3">
        <v>428.70000000000005</v>
      </c>
      <c r="M83" s="3">
        <v>427.00494981328956</v>
      </c>
      <c r="N83" s="3">
        <v>426.650471610301</v>
      </c>
      <c r="O83" s="3">
        <v>438.38498957822463</v>
      </c>
      <c r="P83" s="3">
        <v>446.40580516417731</v>
      </c>
      <c r="Q83" s="3">
        <v>452.77807243340317</v>
      </c>
      <c r="R83" s="3">
        <v>470.36328358208959</v>
      </c>
      <c r="S83" s="3">
        <v>494.55243120335814</v>
      </c>
      <c r="T83" s="3">
        <v>474.92551712099606</v>
      </c>
      <c r="U83" s="3">
        <v>479.19439624853459</v>
      </c>
      <c r="V83" s="3">
        <v>500.05347712573428</v>
      </c>
      <c r="W83" s="3">
        <v>523.56698280972137</v>
      </c>
      <c r="X83" s="3">
        <v>504.67981010077472</v>
      </c>
    </row>
    <row r="84" spans="1:24" x14ac:dyDescent="0.25">
      <c r="A84" t="s">
        <v>103</v>
      </c>
      <c r="B84" t="s">
        <v>20</v>
      </c>
      <c r="C84" t="s">
        <v>21</v>
      </c>
      <c r="D84" s="3">
        <v>99571.300000000032</v>
      </c>
      <c r="E84" s="3">
        <v>109343.59999999996</v>
      </c>
      <c r="F84" s="3">
        <v>114788.99999999983</v>
      </c>
      <c r="G84" s="3">
        <v>116442.60000000009</v>
      </c>
      <c r="H84" s="3">
        <v>118538.4999999999</v>
      </c>
      <c r="I84" s="3">
        <v>119066.39999999994</v>
      </c>
      <c r="J84" s="3">
        <v>126467.50000000012</v>
      </c>
      <c r="K84" s="3">
        <v>129079.4000000001</v>
      </c>
      <c r="L84" s="3">
        <v>134871.20000000001</v>
      </c>
      <c r="M84" s="3">
        <v>763.39698085224722</v>
      </c>
      <c r="N84" s="3">
        <v>779.21006515668626</v>
      </c>
      <c r="O84" s="3">
        <v>779.76727869053457</v>
      </c>
      <c r="P84" s="3">
        <v>755.56801717361066</v>
      </c>
      <c r="Q84" s="3">
        <v>784.51710865010489</v>
      </c>
      <c r="R84" s="3">
        <v>790.15005970149252</v>
      </c>
      <c r="S84" s="3">
        <v>802.31905900186564</v>
      </c>
      <c r="T84" s="3">
        <v>837.67886422482763</v>
      </c>
      <c r="U84" s="3">
        <v>838.83253223915597</v>
      </c>
      <c r="V84" s="3">
        <v>864.36755473802896</v>
      </c>
      <c r="W84" s="3">
        <v>870.06141078838186</v>
      </c>
      <c r="X84" s="3">
        <v>851.55833576047075</v>
      </c>
    </row>
    <row r="85" spans="1:24" x14ac:dyDescent="0.25">
      <c r="A85" t="s">
        <v>104</v>
      </c>
      <c r="B85" t="s">
        <v>20</v>
      </c>
      <c r="C85" t="s">
        <v>21</v>
      </c>
      <c r="D85" s="3">
        <v>572.9</v>
      </c>
      <c r="E85" s="3">
        <v>607.1</v>
      </c>
      <c r="F85" s="3">
        <v>603.4</v>
      </c>
      <c r="G85" s="3">
        <v>630.1</v>
      </c>
      <c r="H85" s="3">
        <v>631.4</v>
      </c>
      <c r="I85" s="3">
        <v>659.9</v>
      </c>
      <c r="J85" s="3">
        <v>686.80000000000007</v>
      </c>
      <c r="K85" s="3">
        <v>698</v>
      </c>
      <c r="L85" s="3">
        <v>688.6</v>
      </c>
      <c r="M85" s="3">
        <v>710.34580894621149</v>
      </c>
      <c r="N85" s="3">
        <v>755.69827489916224</v>
      </c>
      <c r="O85" s="3">
        <v>709.51570009808722</v>
      </c>
      <c r="P85" s="3">
        <v>709.25918848642448</v>
      </c>
      <c r="Q85" s="3">
        <v>733.92484286141882</v>
      </c>
      <c r="R85" s="3">
        <v>732.01821492537317</v>
      </c>
      <c r="S85" s="3">
        <v>726.31745569029852</v>
      </c>
      <c r="T85" s="3">
        <v>760.8163849533064</v>
      </c>
      <c r="U85" s="3">
        <v>800.53327080890972</v>
      </c>
      <c r="V85" s="3">
        <v>790.80376787515581</v>
      </c>
      <c r="W85" s="3">
        <v>800.06010669828106</v>
      </c>
      <c r="X85" s="3">
        <v>825.8515261839575</v>
      </c>
    </row>
    <row r="86" spans="1:24" x14ac:dyDescent="0.25">
      <c r="A86" t="s">
        <v>105</v>
      </c>
      <c r="B86" t="s">
        <v>20</v>
      </c>
      <c r="C86" t="s">
        <v>21</v>
      </c>
      <c r="D86" s="3">
        <v>515.6</v>
      </c>
      <c r="E86" s="3">
        <v>515.6</v>
      </c>
      <c r="F86" s="3">
        <v>523</v>
      </c>
      <c r="G86" s="3">
        <v>533.5</v>
      </c>
      <c r="H86" s="3">
        <v>521.4</v>
      </c>
      <c r="I86" s="3">
        <v>561.4</v>
      </c>
      <c r="J86" s="3">
        <v>578.70000000000005</v>
      </c>
      <c r="K86" s="3">
        <v>600.5</v>
      </c>
      <c r="L86" s="3">
        <v>590.4</v>
      </c>
      <c r="M86" s="3">
        <v>580.32740273842001</v>
      </c>
      <c r="N86" s="3">
        <v>611.76071051815074</v>
      </c>
      <c r="O86" s="3">
        <v>609.31629475232967</v>
      </c>
      <c r="P86" s="3">
        <v>635.52205357682772</v>
      </c>
      <c r="Q86" s="3">
        <v>630.24304699191862</v>
      </c>
      <c r="R86" s="3">
        <v>613.45503880597016</v>
      </c>
      <c r="S86" s="3">
        <v>646.75380422108208</v>
      </c>
      <c r="T86" s="3">
        <v>659.24816862071975</v>
      </c>
      <c r="U86" s="3">
        <v>670.89296600234479</v>
      </c>
      <c r="V86" s="3">
        <v>668.73703494926713</v>
      </c>
      <c r="W86" s="3">
        <v>674.33097213989333</v>
      </c>
      <c r="X86" s="3">
        <v>706.77004427098507</v>
      </c>
    </row>
    <row r="87" spans="1:24" x14ac:dyDescent="0.25">
      <c r="A87" t="s">
        <v>106</v>
      </c>
      <c r="B87" t="s">
        <v>20</v>
      </c>
      <c r="C87" t="s">
        <v>21</v>
      </c>
      <c r="D87" s="3">
        <v>218.5</v>
      </c>
      <c r="E87" s="3">
        <v>220.3</v>
      </c>
      <c r="F87" s="3">
        <v>201.7</v>
      </c>
      <c r="G87" s="3">
        <v>224</v>
      </c>
      <c r="H87" s="3">
        <v>230.1</v>
      </c>
      <c r="I87" s="3">
        <v>243.5</v>
      </c>
      <c r="J87" s="3">
        <v>239.10000000000002</v>
      </c>
      <c r="K87" s="3">
        <v>244.4</v>
      </c>
      <c r="L87" s="3">
        <v>237.5</v>
      </c>
      <c r="M87" s="3">
        <v>252.39899361741567</v>
      </c>
      <c r="N87" s="3">
        <v>257.2936735960285</v>
      </c>
      <c r="O87" s="3">
        <v>244.94718612064739</v>
      </c>
      <c r="P87" s="3">
        <v>256.92410654895082</v>
      </c>
      <c r="Q87" s="3">
        <v>232.61250523795275</v>
      </c>
      <c r="R87" s="3">
        <v>257.26022089552242</v>
      </c>
      <c r="S87" s="3">
        <v>280.34853952891791</v>
      </c>
      <c r="T87" s="3">
        <v>254.9555290489628</v>
      </c>
      <c r="U87" s="3">
        <v>259.08916764361084</v>
      </c>
      <c r="V87" s="3">
        <v>262.73333827805135</v>
      </c>
      <c r="W87" s="3">
        <v>277.80017783046827</v>
      </c>
      <c r="X87" s="3">
        <v>258.42783829440208</v>
      </c>
    </row>
    <row r="88" spans="1:24" x14ac:dyDescent="0.25">
      <c r="A88" t="s">
        <v>107</v>
      </c>
      <c r="B88" t="s">
        <v>20</v>
      </c>
      <c r="C88" t="s">
        <v>21</v>
      </c>
      <c r="D88" s="3">
        <v>410.3</v>
      </c>
      <c r="E88" s="3">
        <v>416.8</v>
      </c>
      <c r="F88" s="3">
        <v>415.90000000000003</v>
      </c>
      <c r="G88" s="3">
        <v>424.3</v>
      </c>
      <c r="H88" s="3">
        <v>401.3</v>
      </c>
      <c r="I88" s="3">
        <v>429.20000000000005</v>
      </c>
      <c r="J88" s="3">
        <v>453.90000000000003</v>
      </c>
      <c r="K88" s="3">
        <v>450</v>
      </c>
      <c r="L88" s="3">
        <v>451.6</v>
      </c>
      <c r="M88" s="3">
        <v>459.81733096745148</v>
      </c>
      <c r="N88" s="3">
        <v>475.88110766366742</v>
      </c>
      <c r="O88" s="3">
        <v>470.33473822952431</v>
      </c>
      <c r="P88" s="3">
        <v>457.78728910927009</v>
      </c>
      <c r="Q88" s="3">
        <v>487.70164022747679</v>
      </c>
      <c r="R88" s="3">
        <v>482.60415522388058</v>
      </c>
      <c r="S88" s="3">
        <v>481.91390799906708</v>
      </c>
      <c r="T88" s="3">
        <v>499.95962528728944</v>
      </c>
      <c r="U88" s="3">
        <v>490.52218053927311</v>
      </c>
      <c r="V88" s="3">
        <v>491.74653770841991</v>
      </c>
      <c r="W88" s="3">
        <v>506.83085358624771</v>
      </c>
      <c r="X88" s="3">
        <v>496.52921302498982</v>
      </c>
    </row>
    <row r="89" spans="1:24" x14ac:dyDescent="0.25">
      <c r="A89" t="s">
        <v>108</v>
      </c>
      <c r="B89" t="s">
        <v>20</v>
      </c>
      <c r="C89" t="s">
        <v>21</v>
      </c>
      <c r="D89" s="3">
        <v>445.6</v>
      </c>
      <c r="E89" s="3">
        <v>459</v>
      </c>
      <c r="F89" s="3">
        <v>482.7</v>
      </c>
      <c r="G89" s="3">
        <v>485.7</v>
      </c>
      <c r="H89" s="3">
        <v>509.4</v>
      </c>
      <c r="I89" s="3">
        <v>489.3</v>
      </c>
      <c r="J89" s="3">
        <v>515.1</v>
      </c>
      <c r="K89" s="3">
        <v>531</v>
      </c>
      <c r="L89" s="3">
        <v>535.20000000000005</v>
      </c>
      <c r="M89" s="3">
        <v>539.24587780396735</v>
      </c>
      <c r="N89" s="3">
        <v>548.74375736891102</v>
      </c>
      <c r="O89" s="3">
        <v>539.33807932810203</v>
      </c>
      <c r="P89" s="3">
        <v>545.92302412771369</v>
      </c>
      <c r="Q89" s="3">
        <v>556.97234360969776</v>
      </c>
      <c r="R89" s="3">
        <v>548.17231044776122</v>
      </c>
      <c r="S89" s="3">
        <v>549.60932835820904</v>
      </c>
      <c r="T89" s="3">
        <v>576.51160503883852</v>
      </c>
      <c r="U89" s="3">
        <v>601.43575615474799</v>
      </c>
      <c r="V89" s="3">
        <v>596.89794695306477</v>
      </c>
      <c r="W89" s="3">
        <v>594.04685832839357</v>
      </c>
      <c r="X89" s="3">
        <v>603.1944166132696</v>
      </c>
    </row>
    <row r="90" spans="1:24" x14ac:dyDescent="0.25">
      <c r="A90" t="s">
        <v>109</v>
      </c>
      <c r="B90" t="s">
        <v>20</v>
      </c>
      <c r="C90" t="s">
        <v>21</v>
      </c>
      <c r="D90" s="3">
        <v>716.7</v>
      </c>
      <c r="E90" s="3">
        <v>708.4</v>
      </c>
      <c r="F90" s="3">
        <v>725.2</v>
      </c>
      <c r="G90" s="3">
        <v>752.1</v>
      </c>
      <c r="H90" s="3">
        <v>755.4</v>
      </c>
      <c r="I90" s="3">
        <v>818.6</v>
      </c>
      <c r="J90" s="3">
        <v>822.4</v>
      </c>
      <c r="K90" s="3">
        <v>822.4</v>
      </c>
      <c r="L90" s="3">
        <v>829</v>
      </c>
      <c r="M90" s="3">
        <v>835.86194019968752</v>
      </c>
      <c r="N90" s="3">
        <v>844.09797393732549</v>
      </c>
      <c r="O90" s="3">
        <v>869.99386954389422</v>
      </c>
      <c r="P90" s="3">
        <v>878.47630465017846</v>
      </c>
      <c r="Q90" s="3">
        <v>878.77276863214615</v>
      </c>
      <c r="R90" s="3">
        <v>870.68569552238819</v>
      </c>
      <c r="S90" s="3">
        <v>901.0682281949629</v>
      </c>
      <c r="T90" s="3">
        <v>919.06522561312647</v>
      </c>
      <c r="U90" s="3">
        <v>957.35101992966008</v>
      </c>
      <c r="V90" s="3">
        <v>991.11114638343315</v>
      </c>
      <c r="W90" s="3">
        <v>1030.8920272673386</v>
      </c>
      <c r="X90" s="3">
        <v>1031.1024523795654</v>
      </c>
    </row>
    <row r="91" spans="1:24" x14ac:dyDescent="0.25">
      <c r="A91" t="s">
        <v>110</v>
      </c>
      <c r="B91" t="s">
        <v>20</v>
      </c>
      <c r="C91" t="s">
        <v>21</v>
      </c>
      <c r="D91" s="3">
        <v>738.4</v>
      </c>
      <c r="E91" s="3">
        <v>752.9</v>
      </c>
      <c r="F91" s="3">
        <v>771.1</v>
      </c>
      <c r="G91" s="3">
        <v>781.19999999999993</v>
      </c>
      <c r="H91" s="3">
        <v>823.6</v>
      </c>
      <c r="I91" s="3">
        <v>830.8</v>
      </c>
      <c r="J91" s="3">
        <v>822.30000000000007</v>
      </c>
      <c r="K91" s="3">
        <v>834.4</v>
      </c>
      <c r="L91" s="3">
        <v>838.09999999999991</v>
      </c>
      <c r="M91" s="3">
        <v>868.71819963452424</v>
      </c>
      <c r="N91" s="3">
        <v>893.51363636363646</v>
      </c>
      <c r="O91" s="3">
        <v>860.47528813143708</v>
      </c>
      <c r="P91" s="3">
        <v>899.60030839934689</v>
      </c>
      <c r="Q91" s="3">
        <v>893.16286141873707</v>
      </c>
      <c r="R91" s="3">
        <v>888.34710447761188</v>
      </c>
      <c r="S91" s="3">
        <v>951.26370685634333</v>
      </c>
      <c r="T91" s="3">
        <v>947.56454193698528</v>
      </c>
      <c r="U91" s="3">
        <v>959.7370222743258</v>
      </c>
      <c r="V91" s="3">
        <v>934.79025692754988</v>
      </c>
      <c r="W91" s="3">
        <v>965.85566093657383</v>
      </c>
      <c r="X91" s="3">
        <v>965.40645424360685</v>
      </c>
    </row>
    <row r="92" spans="1:24" x14ac:dyDescent="0.25">
      <c r="A92" t="s">
        <v>111</v>
      </c>
      <c r="B92" t="s">
        <v>20</v>
      </c>
      <c r="C92" t="s">
        <v>21</v>
      </c>
      <c r="D92" s="3">
        <v>565.70000000000005</v>
      </c>
      <c r="E92" s="3">
        <v>594.5</v>
      </c>
      <c r="F92" s="3">
        <v>606.1</v>
      </c>
      <c r="G92" s="3">
        <v>597.4</v>
      </c>
      <c r="H92" s="3">
        <v>616.9</v>
      </c>
      <c r="I92" s="3">
        <v>637.29999999999995</v>
      </c>
      <c r="J92" s="3">
        <v>630.19999999999993</v>
      </c>
      <c r="K92" s="3">
        <v>610.9</v>
      </c>
      <c r="L92" s="3">
        <v>610.30000000000007</v>
      </c>
      <c r="M92" s="3">
        <v>647.18463412696303</v>
      </c>
      <c r="N92" s="3">
        <v>671.77396524976734</v>
      </c>
      <c r="O92" s="3">
        <v>670.49363965179009</v>
      </c>
      <c r="P92" s="3">
        <v>677.57738707141573</v>
      </c>
      <c r="Q92" s="3">
        <v>683.22580065848547</v>
      </c>
      <c r="R92" s="3">
        <v>696.74933134328364</v>
      </c>
      <c r="S92" s="3">
        <v>743.40841301305966</v>
      </c>
      <c r="T92" s="3">
        <v>740.42087976027699</v>
      </c>
      <c r="U92" s="3">
        <v>739.20860492379825</v>
      </c>
      <c r="V92" s="3">
        <v>738.28368539725864</v>
      </c>
      <c r="W92" s="3">
        <v>738.46994665085958</v>
      </c>
      <c r="X92" s="3">
        <v>760.66938603133929</v>
      </c>
    </row>
    <row r="93" spans="1:24" x14ac:dyDescent="0.25">
      <c r="A93" t="s">
        <v>112</v>
      </c>
      <c r="B93" t="s">
        <v>20</v>
      </c>
      <c r="C93" t="s">
        <v>21</v>
      </c>
      <c r="D93" s="3">
        <v>545.6</v>
      </c>
      <c r="E93" s="3">
        <v>561.70000000000005</v>
      </c>
      <c r="F93" s="3">
        <v>564.20000000000005</v>
      </c>
      <c r="G93" s="3">
        <v>563.6</v>
      </c>
      <c r="H93" s="3">
        <v>568.70000000000005</v>
      </c>
      <c r="I93" s="3">
        <v>569.6</v>
      </c>
      <c r="J93" s="3">
        <v>623.59999999999991</v>
      </c>
      <c r="K93" s="3">
        <v>617</v>
      </c>
      <c r="L93" s="3">
        <v>633.9</v>
      </c>
      <c r="M93" s="3">
        <v>622.86344977356396</v>
      </c>
      <c r="N93" s="3">
        <v>615.56742475954081</v>
      </c>
      <c r="O93" s="3">
        <v>625.32274705738109</v>
      </c>
      <c r="P93" s="3">
        <v>646.26791437382849</v>
      </c>
      <c r="Q93" s="3">
        <v>643.96777012870405</v>
      </c>
      <c r="R93" s="3">
        <v>647.03900895522395</v>
      </c>
      <c r="S93" s="3">
        <v>628.44710820895511</v>
      </c>
      <c r="T93" s="3">
        <v>674.1387513455328</v>
      </c>
      <c r="U93" s="3">
        <v>681.90807737397427</v>
      </c>
      <c r="V93" s="3">
        <v>703.19662968017565</v>
      </c>
      <c r="W93" s="3">
        <v>735.28150563129816</v>
      </c>
      <c r="X93" s="3">
        <v>728.03402166948217</v>
      </c>
    </row>
    <row r="94" spans="1:24" x14ac:dyDescent="0.25">
      <c r="A94" t="s">
        <v>113</v>
      </c>
      <c r="B94" t="s">
        <v>20</v>
      </c>
      <c r="C94" t="s">
        <v>21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>
        <v>461.18151054438454</v>
      </c>
      <c r="P94" s="3">
        <v>474.13874947088345</v>
      </c>
      <c r="Q94" s="3">
        <v>496.26932056270579</v>
      </c>
      <c r="R94" s="3">
        <v>493.73392238805963</v>
      </c>
      <c r="S94" s="3">
        <v>518.04321653451484</v>
      </c>
      <c r="T94" s="3">
        <v>516.42715212521443</v>
      </c>
      <c r="U94" s="3">
        <v>552.14521688159437</v>
      </c>
      <c r="V94" s="3">
        <v>518.0499080282442</v>
      </c>
      <c r="W94" s="3">
        <v>548.31458209839957</v>
      </c>
      <c r="X94" s="3">
        <v>568.54050212617233</v>
      </c>
    </row>
    <row r="95" spans="1:24" x14ac:dyDescent="0.25">
      <c r="A95" t="s">
        <v>114</v>
      </c>
      <c r="B95" t="s">
        <v>20</v>
      </c>
      <c r="C95" t="s">
        <v>21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>
        <v>919.90471432074571</v>
      </c>
      <c r="P95" s="3">
        <v>918.20731692568177</v>
      </c>
      <c r="Q95" s="3">
        <v>945.10477102663879</v>
      </c>
      <c r="R95" s="3">
        <v>1012.3688298507462</v>
      </c>
      <c r="S95" s="3">
        <v>1060.2623921408583</v>
      </c>
      <c r="T95" s="3">
        <v>1095.826878654758</v>
      </c>
      <c r="U95" s="3">
        <v>1108.6492848769051</v>
      </c>
      <c r="V95" s="3">
        <v>1162.878615083368</v>
      </c>
      <c r="W95" s="3">
        <v>1195.0813574392412</v>
      </c>
      <c r="X95" s="3">
        <v>1225.1517329760588</v>
      </c>
    </row>
    <row r="96" spans="1:24" x14ac:dyDescent="0.25">
      <c r="A96" t="s">
        <v>115</v>
      </c>
      <c r="B96" t="s">
        <v>20</v>
      </c>
      <c r="C96" t="s">
        <v>21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>
        <v>652.43720880333501</v>
      </c>
      <c r="P96" s="3">
        <v>649.61581907238315</v>
      </c>
      <c r="Q96" s="3">
        <v>646.8669500149656</v>
      </c>
      <c r="R96" s="3">
        <v>652.62598805970163</v>
      </c>
      <c r="S96" s="3">
        <v>699.64619286380605</v>
      </c>
      <c r="T96" s="3">
        <v>744.64502371047058</v>
      </c>
      <c r="U96" s="3">
        <v>778.05356389214535</v>
      </c>
      <c r="V96" s="3">
        <v>795.88718329080859</v>
      </c>
      <c r="W96" s="3">
        <v>809.61321873147597</v>
      </c>
      <c r="X96" s="3">
        <v>808.44563989048754</v>
      </c>
    </row>
    <row r="97" spans="1:24" x14ac:dyDescent="0.25">
      <c r="A97" t="s">
        <v>116</v>
      </c>
      <c r="B97" t="s">
        <v>20</v>
      </c>
      <c r="C97" t="s">
        <v>21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>
        <v>511.08485164296229</v>
      </c>
      <c r="P97" s="3">
        <v>499.20247324182128</v>
      </c>
      <c r="Q97" s="3">
        <v>512.93110445974264</v>
      </c>
      <c r="R97" s="3">
        <v>561.96250149253729</v>
      </c>
      <c r="S97" s="3">
        <v>546.72890625000002</v>
      </c>
      <c r="T97" s="3">
        <v>535.21664678672221</v>
      </c>
      <c r="U97" s="3">
        <v>562.5926025791324</v>
      </c>
      <c r="V97" s="3">
        <v>573.83396131252584</v>
      </c>
      <c r="W97" s="3">
        <v>574.71896858328398</v>
      </c>
      <c r="X97" s="3">
        <v>600.67562765771538</v>
      </c>
    </row>
    <row r="98" spans="1:24" x14ac:dyDescent="0.25">
      <c r="A98" t="s">
        <v>117</v>
      </c>
      <c r="B98" t="s">
        <v>20</v>
      </c>
      <c r="C98" t="s">
        <v>21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>
        <v>770.40082454634637</v>
      </c>
      <c r="P98" s="3">
        <v>780.53035012396447</v>
      </c>
      <c r="Q98" s="3">
        <v>797.51151750972758</v>
      </c>
      <c r="R98" s="3">
        <v>797.98714029850748</v>
      </c>
      <c r="S98" s="3">
        <v>838.6576405083955</v>
      </c>
      <c r="T98" s="3">
        <v>832.70737206528383</v>
      </c>
      <c r="U98" s="3">
        <v>841.50723329425546</v>
      </c>
      <c r="V98" s="3">
        <v>863.38280721533249</v>
      </c>
      <c r="W98" s="3">
        <v>887.54513930053349</v>
      </c>
      <c r="X98" s="3">
        <v>870.64363895846679</v>
      </c>
    </row>
    <row r="99" spans="1:24" x14ac:dyDescent="0.25">
      <c r="A99" t="s">
        <v>118</v>
      </c>
      <c r="B99" t="s">
        <v>20</v>
      </c>
      <c r="C99" t="s">
        <v>21</v>
      </c>
      <c r="D99" s="3">
        <v>813.3</v>
      </c>
      <c r="E99" s="3">
        <v>852.1</v>
      </c>
      <c r="F99" s="3">
        <v>860.69999999999993</v>
      </c>
      <c r="G99" s="3">
        <v>856.80000000000007</v>
      </c>
      <c r="H99" s="3">
        <v>874.7</v>
      </c>
      <c r="I99" s="3">
        <v>855.19999999999993</v>
      </c>
      <c r="J99" s="3">
        <v>887</v>
      </c>
      <c r="K99" s="3">
        <v>916.5</v>
      </c>
      <c r="L99" s="3">
        <v>873.1</v>
      </c>
      <c r="M99" s="3">
        <v>919.6311184088562</v>
      </c>
      <c r="N99" s="3">
        <v>934.92323301272097</v>
      </c>
      <c r="O99" s="3">
        <v>925.73148908778808</v>
      </c>
      <c r="P99" s="3">
        <v>939.25467134304893</v>
      </c>
      <c r="Q99" s="3">
        <v>948.74660281352897</v>
      </c>
      <c r="R99" s="3">
        <v>966.34139701492541</v>
      </c>
      <c r="S99" s="3">
        <v>978.1750408115671</v>
      </c>
      <c r="T99" s="3">
        <v>983.2764088092398</v>
      </c>
      <c r="U99" s="3">
        <v>995.20622508792496</v>
      </c>
      <c r="V99" s="3">
        <v>1012.3928202693884</v>
      </c>
      <c r="W99" s="3">
        <v>1032.4049199762892</v>
      </c>
      <c r="X99" s="3">
        <v>1046.3054086328423</v>
      </c>
    </row>
    <row r="100" spans="1:24" x14ac:dyDescent="0.25">
      <c r="A100" t="s">
        <v>119</v>
      </c>
      <c r="B100" t="s">
        <v>20</v>
      </c>
      <c r="C100" t="s">
        <v>21</v>
      </c>
      <c r="D100" s="3">
        <v>985.5</v>
      </c>
      <c r="E100" s="3">
        <v>981.2</v>
      </c>
      <c r="F100" s="3">
        <v>977.2</v>
      </c>
      <c r="G100" s="3">
        <v>981.8</v>
      </c>
      <c r="H100" s="3">
        <v>1002.5999999999999</v>
      </c>
      <c r="I100" s="3">
        <v>1000.5</v>
      </c>
      <c r="J100" s="3">
        <v>998.6</v>
      </c>
      <c r="K100" s="3">
        <v>1030.8</v>
      </c>
      <c r="L100" s="3">
        <v>1048</v>
      </c>
      <c r="M100" s="3">
        <v>1071.9348340792922</v>
      </c>
      <c r="N100" s="3">
        <v>1056.5967700899782</v>
      </c>
      <c r="O100" s="3">
        <v>1082.7837542913192</v>
      </c>
      <c r="P100" s="3">
        <v>1081.4703876156498</v>
      </c>
      <c r="Q100" s="3">
        <v>1076.0844238252021</v>
      </c>
      <c r="R100" s="3">
        <v>1097.2676417910448</v>
      </c>
      <c r="S100" s="3">
        <v>1085.0926714085822</v>
      </c>
      <c r="T100" s="3">
        <v>1125.634250720042</v>
      </c>
      <c r="U100" s="3">
        <v>1159.1924384525205</v>
      </c>
      <c r="V100" s="3">
        <v>1199.356295615024</v>
      </c>
      <c r="W100" s="3">
        <v>1134.655512744517</v>
      </c>
      <c r="X100" s="3">
        <v>1181.4829469330693</v>
      </c>
    </row>
    <row r="101" spans="1:24" x14ac:dyDescent="0.25">
      <c r="A101" t="s">
        <v>120</v>
      </c>
      <c r="B101" t="s">
        <v>20</v>
      </c>
      <c r="C101" t="s">
        <v>21</v>
      </c>
      <c r="D101" s="3">
        <v>638.30000000000007</v>
      </c>
      <c r="E101" s="3">
        <v>659.9</v>
      </c>
      <c r="F101" s="3">
        <v>643.69999999999993</v>
      </c>
      <c r="G101" s="3">
        <v>667.2</v>
      </c>
      <c r="H101" s="3">
        <v>658.1</v>
      </c>
      <c r="I101" s="3">
        <v>682.8</v>
      </c>
      <c r="J101" s="3">
        <v>691.1</v>
      </c>
      <c r="K101" s="3">
        <v>686.69999999999993</v>
      </c>
      <c r="L101" s="3">
        <v>704.6</v>
      </c>
      <c r="M101" s="3">
        <v>724.37539659418962</v>
      </c>
      <c r="N101" s="3">
        <v>735.48140862550429</v>
      </c>
      <c r="O101" s="3">
        <v>734.8618777587053</v>
      </c>
      <c r="P101" s="3">
        <v>715.53206748503339</v>
      </c>
      <c r="Q101" s="3">
        <v>718.71233762346617</v>
      </c>
      <c r="R101" s="3">
        <v>742.25565970149262</v>
      </c>
      <c r="S101" s="3">
        <v>766.62569962686575</v>
      </c>
      <c r="T101" s="3">
        <v>754.86767521019397</v>
      </c>
      <c r="U101" s="3">
        <v>758.47865181711609</v>
      </c>
      <c r="V101" s="3">
        <v>772.63134160090192</v>
      </c>
      <c r="W101" s="3">
        <v>788.3352993479549</v>
      </c>
      <c r="X101" s="3">
        <v>760.04148948564114</v>
      </c>
    </row>
    <row r="102" spans="1:24" x14ac:dyDescent="0.25">
      <c r="A102" t="s">
        <v>121</v>
      </c>
      <c r="B102" t="s">
        <v>20</v>
      </c>
      <c r="C102" t="s">
        <v>21</v>
      </c>
      <c r="D102" s="3">
        <v>534.1</v>
      </c>
      <c r="E102" s="3">
        <v>532.29999999999995</v>
      </c>
      <c r="F102" s="3">
        <v>557.20000000000005</v>
      </c>
      <c r="G102" s="3">
        <v>544.59999999999991</v>
      </c>
      <c r="H102" s="3">
        <v>534.70000000000005</v>
      </c>
      <c r="I102" s="3">
        <v>564.4</v>
      </c>
      <c r="J102" s="3">
        <v>609.40000000000009</v>
      </c>
      <c r="K102" s="3">
        <v>584.6</v>
      </c>
      <c r="L102" s="3">
        <v>609.29999999999995</v>
      </c>
      <c r="M102" s="3">
        <v>599.48004978945426</v>
      </c>
      <c r="N102" s="3">
        <v>624.03214086255036</v>
      </c>
      <c r="O102" s="3">
        <v>606.57968060323697</v>
      </c>
      <c r="P102" s="3">
        <v>609.48804499002244</v>
      </c>
      <c r="Q102" s="3">
        <v>611.70539359473219</v>
      </c>
      <c r="R102" s="3">
        <v>617.01276417910458</v>
      </c>
      <c r="S102" s="3">
        <v>648.27996443563427</v>
      </c>
      <c r="T102" s="3">
        <v>685.90505338492414</v>
      </c>
      <c r="U102" s="3">
        <v>684.02508792497076</v>
      </c>
      <c r="V102" s="3">
        <v>676.41632943689535</v>
      </c>
      <c r="W102" s="3">
        <v>700.72495554238287</v>
      </c>
      <c r="X102" s="3">
        <v>724.40779693598188</v>
      </c>
    </row>
    <row r="103" spans="1:24" x14ac:dyDescent="0.25">
      <c r="A103" t="s">
        <v>122</v>
      </c>
      <c r="B103" t="s">
        <v>20</v>
      </c>
      <c r="C103" t="s">
        <v>21</v>
      </c>
      <c r="D103" s="3">
        <v>770.4</v>
      </c>
      <c r="E103" s="3">
        <v>796.2</v>
      </c>
      <c r="F103" s="3">
        <v>826.1</v>
      </c>
      <c r="G103" s="3">
        <v>833.8</v>
      </c>
      <c r="H103" s="3">
        <v>819.69999999999993</v>
      </c>
      <c r="I103" s="3">
        <v>812</v>
      </c>
      <c r="J103" s="3">
        <v>859.90000000000009</v>
      </c>
      <c r="K103" s="3">
        <v>877.6</v>
      </c>
      <c r="L103" s="3">
        <v>900.59999999999991</v>
      </c>
      <c r="M103" s="3">
        <v>890.36565587012365</v>
      </c>
      <c r="N103" s="3">
        <v>905.42146757679166</v>
      </c>
      <c r="O103" s="3">
        <v>911.39711868563029</v>
      </c>
      <c r="P103" s="3">
        <v>901.47307552760481</v>
      </c>
      <c r="Q103" s="3">
        <v>900.41355282849452</v>
      </c>
      <c r="R103" s="3">
        <v>922.08797611940292</v>
      </c>
      <c r="S103" s="3">
        <v>941.10663770988799</v>
      </c>
      <c r="T103" s="3">
        <v>977.38172984610003</v>
      </c>
      <c r="U103" s="3">
        <v>998.21039859320035</v>
      </c>
      <c r="V103" s="3">
        <v>1026.3950720939893</v>
      </c>
      <c r="W103" s="3">
        <v>1040.6267338470657</v>
      </c>
      <c r="X103" s="3">
        <v>1026.5756596959282</v>
      </c>
    </row>
    <row r="104" spans="1:24" x14ac:dyDescent="0.25">
      <c r="A104" t="s">
        <v>123</v>
      </c>
      <c r="B104" t="s">
        <v>20</v>
      </c>
      <c r="C104" t="s">
        <v>21</v>
      </c>
      <c r="D104" s="3">
        <v>401.2</v>
      </c>
      <c r="E104" s="3">
        <v>426.4</v>
      </c>
      <c r="F104" s="3">
        <v>398.3</v>
      </c>
      <c r="G104" s="3">
        <v>425.2</v>
      </c>
      <c r="H104" s="3">
        <v>422.9</v>
      </c>
      <c r="I104" s="3">
        <v>429.2</v>
      </c>
      <c r="J104" s="3">
        <v>423</v>
      </c>
      <c r="K104" s="3">
        <v>410</v>
      </c>
      <c r="L104" s="3">
        <v>435.9</v>
      </c>
      <c r="M104" s="3">
        <v>459.29480918456528</v>
      </c>
      <c r="N104" s="3">
        <v>442.91449891405517</v>
      </c>
      <c r="O104" s="3">
        <v>450.43071051986277</v>
      </c>
      <c r="P104" s="3">
        <v>458.25155409082663</v>
      </c>
      <c r="Q104" s="3">
        <v>461.12004190362171</v>
      </c>
      <c r="R104" s="3">
        <v>478.24331343283586</v>
      </c>
      <c r="S104" s="3">
        <v>478.24081156716414</v>
      </c>
      <c r="T104" s="3">
        <v>490.98704506444005</v>
      </c>
      <c r="U104" s="3">
        <v>469.48134818288389</v>
      </c>
      <c r="V104" s="3">
        <v>488.12339642793569</v>
      </c>
      <c r="W104" s="3">
        <v>487.99739181979839</v>
      </c>
      <c r="X104" s="3">
        <v>482.74749228170322</v>
      </c>
    </row>
    <row r="105" spans="1:24" x14ac:dyDescent="0.25">
      <c r="A105" t="s">
        <v>124</v>
      </c>
      <c r="B105" t="s">
        <v>20</v>
      </c>
      <c r="C105" t="s">
        <v>21</v>
      </c>
      <c r="D105" s="3">
        <v>142.6</v>
      </c>
      <c r="E105" s="3">
        <v>140.79999999999998</v>
      </c>
      <c r="F105" s="3">
        <v>168.39999999999998</v>
      </c>
      <c r="G105" s="3">
        <v>166</v>
      </c>
      <c r="H105" s="3">
        <v>156.4</v>
      </c>
      <c r="I105" s="3">
        <v>176.4</v>
      </c>
      <c r="J105" s="3">
        <v>181.3</v>
      </c>
      <c r="K105" s="3">
        <v>183.4</v>
      </c>
      <c r="L105" s="3">
        <v>180.5</v>
      </c>
      <c r="M105" s="3">
        <v>175.78982494239781</v>
      </c>
      <c r="N105" s="3">
        <v>188.10615265280796</v>
      </c>
      <c r="O105" s="3">
        <v>172.92457699852866</v>
      </c>
      <c r="P105" s="3">
        <v>164.03734957973029</v>
      </c>
      <c r="Q105" s="3">
        <v>177.41961688117328</v>
      </c>
      <c r="R105" s="3">
        <v>180.61167164179108</v>
      </c>
      <c r="S105" s="3">
        <v>184.25563782649255</v>
      </c>
      <c r="T105" s="3">
        <v>188.23942920315363</v>
      </c>
      <c r="U105" s="3">
        <v>201.47955451348184</v>
      </c>
      <c r="V105" s="3">
        <v>195.32945766332404</v>
      </c>
      <c r="W105" s="3">
        <v>190.75228215767635</v>
      </c>
      <c r="X105" s="3">
        <v>208.07995864157976</v>
      </c>
    </row>
    <row r="106" spans="1:24" x14ac:dyDescent="0.25">
      <c r="A106" t="s">
        <v>125</v>
      </c>
      <c r="B106" t="s">
        <v>20</v>
      </c>
      <c r="C106" t="s">
        <v>21</v>
      </c>
      <c r="D106" s="3">
        <v>345</v>
      </c>
      <c r="E106" s="3">
        <v>333.2</v>
      </c>
      <c r="F106" s="3">
        <v>358.1</v>
      </c>
      <c r="G106" s="3">
        <v>368.2</v>
      </c>
      <c r="H106" s="3">
        <v>390.5</v>
      </c>
      <c r="I106" s="3">
        <v>386</v>
      </c>
      <c r="J106" s="3">
        <v>393.6</v>
      </c>
      <c r="K106" s="3">
        <v>400.2</v>
      </c>
      <c r="L106" s="3">
        <v>409.8</v>
      </c>
      <c r="M106" s="3">
        <v>417.8902248470564</v>
      </c>
      <c r="N106" s="3">
        <v>403.30834626124727</v>
      </c>
      <c r="O106" s="3">
        <v>403.75382233938205</v>
      </c>
      <c r="P106" s="3">
        <v>415.9368083691117</v>
      </c>
      <c r="Q106" s="3">
        <v>419.72300508829693</v>
      </c>
      <c r="R106" s="3">
        <v>399.73895522388062</v>
      </c>
      <c r="S106" s="3">
        <v>413.22117828824622</v>
      </c>
      <c r="T106" s="3">
        <v>431.36357897186741</v>
      </c>
      <c r="U106" s="3">
        <v>439.8504454865182</v>
      </c>
      <c r="V106" s="3">
        <v>444.51845368777072</v>
      </c>
      <c r="W106" s="3">
        <v>457.24374629519855</v>
      </c>
      <c r="X106" s="3">
        <v>471.33016834624573</v>
      </c>
    </row>
    <row r="107" spans="1:24" x14ac:dyDescent="0.25">
      <c r="A107" t="s">
        <v>126</v>
      </c>
      <c r="B107" t="s">
        <v>20</v>
      </c>
      <c r="C107" t="s">
        <v>21</v>
      </c>
      <c r="D107" s="3">
        <v>503.90000000000003</v>
      </c>
      <c r="E107" s="3">
        <v>519.4</v>
      </c>
      <c r="F107" s="3">
        <v>523.4</v>
      </c>
      <c r="G107" s="3">
        <v>539.5</v>
      </c>
      <c r="H107" s="3">
        <v>572.6</v>
      </c>
      <c r="I107" s="3">
        <v>594.4</v>
      </c>
      <c r="J107" s="3">
        <v>604.5</v>
      </c>
      <c r="K107" s="3">
        <v>594.4</v>
      </c>
      <c r="L107" s="3">
        <v>596.70000000000005</v>
      </c>
      <c r="M107" s="3">
        <v>614.32516221298238</v>
      </c>
      <c r="N107" s="3">
        <v>613.97387837418546</v>
      </c>
      <c r="O107" s="3">
        <v>620.2347382295244</v>
      </c>
      <c r="P107" s="3">
        <v>638.87318739795614</v>
      </c>
      <c r="Q107" s="3">
        <v>633.48541155342718</v>
      </c>
      <c r="R107" s="3">
        <v>634.0314388059702</v>
      </c>
      <c r="S107" s="3">
        <v>636.30698169309699</v>
      </c>
      <c r="T107" s="3">
        <v>658.59605213394229</v>
      </c>
      <c r="U107" s="3">
        <v>697.01362250879242</v>
      </c>
      <c r="V107" s="3">
        <v>683.07224233074226</v>
      </c>
      <c r="W107" s="3">
        <v>704.88011262596331</v>
      </c>
      <c r="X107" s="3">
        <v>702.80531834333306</v>
      </c>
    </row>
    <row r="108" spans="1:24" x14ac:dyDescent="0.25">
      <c r="A108" t="s">
        <v>127</v>
      </c>
      <c r="B108" t="s">
        <v>20</v>
      </c>
      <c r="C108" t="s">
        <v>21</v>
      </c>
      <c r="D108" s="3">
        <v>327.09999999999997</v>
      </c>
      <c r="E108" s="3">
        <v>350.6</v>
      </c>
      <c r="F108" s="3">
        <v>338.8</v>
      </c>
      <c r="G108" s="3">
        <v>327.60000000000002</v>
      </c>
      <c r="H108" s="3">
        <v>375.9</v>
      </c>
      <c r="I108" s="3">
        <v>404.09999999999997</v>
      </c>
      <c r="J108" s="3">
        <v>394.5</v>
      </c>
      <c r="K108" s="3">
        <v>392.1</v>
      </c>
      <c r="L108" s="3">
        <v>399.79999999999995</v>
      </c>
      <c r="M108" s="3">
        <v>403.34919356974501</v>
      </c>
      <c r="N108" s="3">
        <v>414.46157306856969</v>
      </c>
      <c r="O108" s="3">
        <v>415.3352869053457</v>
      </c>
      <c r="P108" s="3">
        <v>407.94208139323939</v>
      </c>
      <c r="Q108" s="3">
        <v>405.6087518706974</v>
      </c>
      <c r="R108" s="3">
        <v>417.60809552238806</v>
      </c>
      <c r="S108" s="3">
        <v>414.01236298973879</v>
      </c>
      <c r="T108" s="3">
        <v>409.57954208244848</v>
      </c>
      <c r="U108" s="3">
        <v>426.05525205158273</v>
      </c>
      <c r="V108" s="3">
        <v>447.78024387349433</v>
      </c>
      <c r="W108" s="3">
        <v>459.63509187907528</v>
      </c>
      <c r="X108" s="3">
        <v>451.91365119123896</v>
      </c>
    </row>
    <row r="109" spans="1:24" x14ac:dyDescent="0.25">
      <c r="A109" t="s">
        <v>128</v>
      </c>
      <c r="B109" t="s">
        <v>20</v>
      </c>
      <c r="C109" t="s">
        <v>21</v>
      </c>
      <c r="D109" s="3">
        <v>0</v>
      </c>
      <c r="E109" s="3">
        <v>149.80000000000001</v>
      </c>
      <c r="F109" s="3">
        <v>145.80000000000001</v>
      </c>
      <c r="G109" s="3">
        <v>153.19999999999999</v>
      </c>
      <c r="H109" s="3">
        <v>152.9</v>
      </c>
      <c r="I109" s="3">
        <v>159.80000000000001</v>
      </c>
      <c r="J109" s="3">
        <v>148.1</v>
      </c>
      <c r="K109" s="3">
        <v>161.19999999999999</v>
      </c>
      <c r="L109" s="3">
        <v>158.5</v>
      </c>
      <c r="M109" s="3">
        <v>159.83814984507006</v>
      </c>
      <c r="N109" s="3">
        <v>176.55671113869067</v>
      </c>
      <c r="O109" s="3">
        <v>170.66572155468367</v>
      </c>
      <c r="P109" s="3">
        <v>177.14606639656529</v>
      </c>
      <c r="Q109" s="3">
        <v>183.37468422627958</v>
      </c>
      <c r="R109" s="3">
        <v>167.51338507462685</v>
      </c>
      <c r="S109" s="3">
        <v>188.26582614272388</v>
      </c>
      <c r="T109" s="3">
        <v>188.01992261367937</v>
      </c>
      <c r="U109" s="3">
        <v>174.33729191090271</v>
      </c>
      <c r="V109" s="3">
        <v>172.33634071085265</v>
      </c>
      <c r="W109" s="3">
        <v>158.07270302311795</v>
      </c>
      <c r="X109" s="3">
        <v>174.24211568707406</v>
      </c>
    </row>
    <row r="110" spans="1:24" x14ac:dyDescent="0.25">
      <c r="A110" t="s">
        <v>129</v>
      </c>
      <c r="B110" t="s">
        <v>20</v>
      </c>
      <c r="C110" t="s">
        <v>21</v>
      </c>
      <c r="D110" s="3">
        <v>0</v>
      </c>
      <c r="E110" s="3">
        <v>198.3</v>
      </c>
      <c r="F110" s="3">
        <v>195.29999999999998</v>
      </c>
      <c r="G110" s="3">
        <v>214</v>
      </c>
      <c r="H110" s="3">
        <v>205.7</v>
      </c>
      <c r="I110" s="3">
        <v>189.6</v>
      </c>
      <c r="J110" s="3">
        <v>158</v>
      </c>
      <c r="K110" s="3">
        <v>169.29999999999998</v>
      </c>
      <c r="L110" s="3">
        <v>171.8</v>
      </c>
      <c r="M110" s="3">
        <v>167.41515929976961</v>
      </c>
      <c r="N110" s="3">
        <v>168.56789947254109</v>
      </c>
      <c r="O110" s="3">
        <v>222.66434833251594</v>
      </c>
      <c r="P110" s="3">
        <v>231.80914615710225</v>
      </c>
      <c r="Q110" s="3">
        <v>202.99229571984438</v>
      </c>
      <c r="R110" s="3">
        <v>165.55985671641793</v>
      </c>
      <c r="S110" s="3">
        <v>158.3729244402985</v>
      </c>
      <c r="T110" s="3">
        <v>167.97544584412179</v>
      </c>
      <c r="U110" s="3">
        <v>153.62308323563894</v>
      </c>
      <c r="V110" s="3">
        <v>166.0692962677268</v>
      </c>
      <c r="W110" s="3">
        <v>167.60592768227622</v>
      </c>
      <c r="X110" s="3">
        <v>156.81403856235801</v>
      </c>
    </row>
    <row r="111" spans="1:24" x14ac:dyDescent="0.25">
      <c r="A111" t="s">
        <v>130</v>
      </c>
      <c r="B111" t="s">
        <v>20</v>
      </c>
      <c r="C111" t="s">
        <v>21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>
        <v>757.84201791044779</v>
      </c>
      <c r="S111" s="3">
        <v>752.90887068563438</v>
      </c>
      <c r="T111" s="3">
        <v>782.09032089139737</v>
      </c>
      <c r="U111" s="3">
        <v>791.46048065650655</v>
      </c>
      <c r="V111" s="3">
        <v>798.62458612709906</v>
      </c>
      <c r="W111" s="3">
        <v>816.60334914048599</v>
      </c>
      <c r="X111" s="3">
        <v>831.96538416729766</v>
      </c>
    </row>
    <row r="112" spans="1:24" x14ac:dyDescent="0.25">
      <c r="A112" t="s">
        <v>131</v>
      </c>
      <c r="B112" t="s">
        <v>20</v>
      </c>
      <c r="C112" t="s">
        <v>21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>
        <v>555.28418507462686</v>
      </c>
      <c r="S112" s="3">
        <v>544.34647854477612</v>
      </c>
      <c r="T112" s="3">
        <v>586.60259796933633</v>
      </c>
      <c r="U112" s="3">
        <v>602.30765533411488</v>
      </c>
      <c r="V112" s="3">
        <v>594.5271494689373</v>
      </c>
      <c r="W112" s="3">
        <v>611.66985773562533</v>
      </c>
      <c r="X112" s="3">
        <v>609.62864507485278</v>
      </c>
    </row>
    <row r="113" spans="1:24" x14ac:dyDescent="0.25">
      <c r="A113" t="s">
        <v>132</v>
      </c>
      <c r="B113" t="s">
        <v>20</v>
      </c>
      <c r="C113" t="s">
        <v>21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>
        <v>333.45591641791043</v>
      </c>
      <c r="S113" s="3">
        <v>372.17698810634323</v>
      </c>
      <c r="T113" s="3">
        <v>356.19945887760747</v>
      </c>
      <c r="U113" s="3">
        <v>353.43697538100821</v>
      </c>
      <c r="V113" s="3">
        <v>353.68280721533256</v>
      </c>
      <c r="W113" s="3">
        <v>331.70746887966806</v>
      </c>
      <c r="X113" s="3">
        <v>345.91460651249486</v>
      </c>
    </row>
    <row r="114" spans="1:24" x14ac:dyDescent="0.25">
      <c r="A114" t="s">
        <v>133</v>
      </c>
      <c r="B114" t="s">
        <v>20</v>
      </c>
      <c r="C114" t="s">
        <v>21</v>
      </c>
      <c r="D114" s="3">
        <v>489.79999999999995</v>
      </c>
      <c r="E114" s="3">
        <v>470.9</v>
      </c>
      <c r="F114" s="3">
        <v>502.5</v>
      </c>
      <c r="G114" s="3">
        <v>518.20000000000005</v>
      </c>
      <c r="H114" s="3">
        <v>532.1</v>
      </c>
      <c r="I114" s="3">
        <v>528.1</v>
      </c>
      <c r="J114" s="3">
        <v>558.4</v>
      </c>
      <c r="K114" s="3">
        <v>571.19999999999993</v>
      </c>
      <c r="L114" s="3">
        <v>590.1</v>
      </c>
      <c r="M114" s="3">
        <v>596.60906538838424</v>
      </c>
      <c r="N114" s="3">
        <v>585.96019547005892</v>
      </c>
      <c r="O114" s="3">
        <v>599.46389161353613</v>
      </c>
      <c r="P114" s="3">
        <v>618.65122755034167</v>
      </c>
      <c r="Q114" s="3">
        <v>616.50005986231668</v>
      </c>
      <c r="R114" s="3">
        <v>623.68190447761197</v>
      </c>
      <c r="S114" s="3">
        <v>628.55792618936562</v>
      </c>
      <c r="T114" s="3">
        <v>625.99837081430201</v>
      </c>
      <c r="U114" s="3">
        <v>602.92186400937862</v>
      </c>
      <c r="V114" s="3">
        <v>585.13240372633948</v>
      </c>
      <c r="W114" s="3">
        <v>580.71926496739775</v>
      </c>
      <c r="X114" s="3">
        <v>652.51269586998308</v>
      </c>
    </row>
    <row r="115" spans="1:24" x14ac:dyDescent="0.25">
      <c r="A115" t="s">
        <v>134</v>
      </c>
      <c r="B115" t="s">
        <v>20</v>
      </c>
      <c r="C115" t="s">
        <v>21</v>
      </c>
      <c r="D115" s="3">
        <v>288.2</v>
      </c>
      <c r="E115" s="3">
        <v>293.7</v>
      </c>
      <c r="F115" s="3">
        <v>284.60000000000002</v>
      </c>
      <c r="G115" s="3">
        <v>285.8</v>
      </c>
      <c r="H115" s="3">
        <v>306.2</v>
      </c>
      <c r="I115" s="3">
        <v>328.9</v>
      </c>
      <c r="J115" s="3">
        <v>326.60000000000002</v>
      </c>
      <c r="K115" s="3">
        <v>319.3</v>
      </c>
      <c r="L115" s="3">
        <v>328.7</v>
      </c>
      <c r="M115" s="3">
        <v>332.58576798444591</v>
      </c>
      <c r="N115" s="3">
        <v>346.0680717863105</v>
      </c>
      <c r="O115" s="3">
        <v>350.7107182320442</v>
      </c>
      <c r="P115" s="3">
        <v>352.91811881188119</v>
      </c>
      <c r="Q115" s="3">
        <v>363.81846435100545</v>
      </c>
      <c r="R115" s="3">
        <v>357.16750115189683</v>
      </c>
      <c r="S115" s="3">
        <v>372.06360248447209</v>
      </c>
      <c r="T115" s="3">
        <v>380.0047787883459</v>
      </c>
      <c r="U115" s="3">
        <v>385.00805463966088</v>
      </c>
      <c r="V115" s="3">
        <v>389.89873595505617</v>
      </c>
      <c r="W115" s="3">
        <v>403.65221383089005</v>
      </c>
      <c r="X115" s="3">
        <v>405.15048352976731</v>
      </c>
    </row>
    <row r="116" spans="1:24" x14ac:dyDescent="0.25">
      <c r="A116" t="s">
        <v>135</v>
      </c>
      <c r="B116" t="s">
        <v>20</v>
      </c>
      <c r="C116" t="s">
        <v>21</v>
      </c>
      <c r="D116" s="3">
        <v>466.4</v>
      </c>
      <c r="E116" s="3">
        <v>469.8</v>
      </c>
      <c r="F116" s="3">
        <v>473.8</v>
      </c>
      <c r="G116" s="3">
        <v>463.7</v>
      </c>
      <c r="H116" s="3">
        <v>483.7</v>
      </c>
      <c r="I116" s="3">
        <v>490.8</v>
      </c>
      <c r="J116" s="3">
        <v>501.8</v>
      </c>
      <c r="K116" s="3">
        <v>514.4</v>
      </c>
      <c r="L116" s="3">
        <v>533.40000000000009</v>
      </c>
      <c r="M116" s="3">
        <v>543.5547245625404</v>
      </c>
      <c r="N116" s="3">
        <v>554.08994156928213</v>
      </c>
      <c r="O116" s="3">
        <v>565.18994475138129</v>
      </c>
      <c r="P116" s="3">
        <v>559.63893917963219</v>
      </c>
      <c r="Q116" s="3">
        <v>576.55521023765994</v>
      </c>
      <c r="R116" s="3">
        <v>587.58768238365838</v>
      </c>
      <c r="S116" s="3">
        <v>586.08992236024847</v>
      </c>
      <c r="T116" s="3">
        <v>594.97305379990758</v>
      </c>
      <c r="U116" s="3">
        <v>576.72854451248236</v>
      </c>
      <c r="V116" s="3">
        <v>601.64255617977517</v>
      </c>
      <c r="W116" s="3">
        <v>621.57450022212345</v>
      </c>
      <c r="X116" s="3">
        <v>641.76615291628889</v>
      </c>
    </row>
    <row r="117" spans="1:24" x14ac:dyDescent="0.25">
      <c r="A117" t="s">
        <v>136</v>
      </c>
      <c r="B117" t="s">
        <v>20</v>
      </c>
      <c r="C117" t="s">
        <v>21</v>
      </c>
      <c r="D117" s="3">
        <v>206</v>
      </c>
      <c r="E117" s="3">
        <v>220</v>
      </c>
      <c r="F117" s="3">
        <v>224.1</v>
      </c>
      <c r="G117" s="3">
        <v>216.79999999999998</v>
      </c>
      <c r="H117" s="3">
        <v>215.5</v>
      </c>
      <c r="I117" s="3">
        <v>233.8</v>
      </c>
      <c r="J117" s="3">
        <v>226.5</v>
      </c>
      <c r="K117" s="3">
        <v>234.5</v>
      </c>
      <c r="L117" s="3">
        <v>240</v>
      </c>
      <c r="M117" s="3">
        <v>252.57315618924173</v>
      </c>
      <c r="N117" s="3">
        <v>261.29411519198663</v>
      </c>
      <c r="O117" s="3">
        <v>260.13388121546961</v>
      </c>
      <c r="P117" s="3">
        <v>265.82267326732671</v>
      </c>
      <c r="Q117" s="3">
        <v>276.50822669104201</v>
      </c>
      <c r="R117" s="3">
        <v>263.94177545691906</v>
      </c>
      <c r="S117" s="3">
        <v>273.35281055900623</v>
      </c>
      <c r="T117" s="3">
        <v>273.82532757823338</v>
      </c>
      <c r="U117" s="3">
        <v>279.16123410268483</v>
      </c>
      <c r="V117" s="3">
        <v>278.25941011235955</v>
      </c>
      <c r="W117" s="3">
        <v>285.59049311417147</v>
      </c>
      <c r="X117" s="3">
        <v>290.69995466908432</v>
      </c>
    </row>
    <row r="118" spans="1:24" x14ac:dyDescent="0.25">
      <c r="A118" t="s">
        <v>137</v>
      </c>
      <c r="B118" t="s">
        <v>20</v>
      </c>
      <c r="C118" t="s">
        <v>21</v>
      </c>
      <c r="D118" s="3">
        <v>390.3</v>
      </c>
      <c r="E118" s="3">
        <v>427.1</v>
      </c>
      <c r="F118" s="3">
        <v>403.5</v>
      </c>
      <c r="G118" s="3">
        <v>421.8</v>
      </c>
      <c r="H118" s="3">
        <v>400.5</v>
      </c>
      <c r="I118" s="3">
        <v>404.20000000000005</v>
      </c>
      <c r="J118" s="3">
        <v>434.2</v>
      </c>
      <c r="K118" s="3">
        <v>430.5</v>
      </c>
      <c r="L118" s="3">
        <v>441.3</v>
      </c>
      <c r="M118" s="3">
        <v>467.42672715489306</v>
      </c>
      <c r="N118" s="3">
        <v>472.43952420701169</v>
      </c>
      <c r="O118" s="3">
        <v>476.42161602209944</v>
      </c>
      <c r="P118" s="3">
        <v>475.7956152758133</v>
      </c>
      <c r="Q118" s="3">
        <v>480.81882998171841</v>
      </c>
      <c r="R118" s="3">
        <v>496.16922131776994</v>
      </c>
      <c r="S118" s="3">
        <v>494.61720496894412</v>
      </c>
      <c r="T118" s="3">
        <v>487.61743486973955</v>
      </c>
      <c r="U118" s="3">
        <v>505.08709373528023</v>
      </c>
      <c r="V118" s="3">
        <v>501.66203183520599</v>
      </c>
      <c r="W118" s="3">
        <v>520.58953057900192</v>
      </c>
      <c r="X118" s="3">
        <v>531.28161075853734</v>
      </c>
    </row>
    <row r="119" spans="1:24" x14ac:dyDescent="0.25">
      <c r="A119" t="s">
        <v>138</v>
      </c>
      <c r="B119" t="s">
        <v>20</v>
      </c>
      <c r="C119" t="s">
        <v>21</v>
      </c>
      <c r="D119" s="3">
        <v>350.5</v>
      </c>
      <c r="E119" s="3">
        <v>365.7</v>
      </c>
      <c r="F119" s="3">
        <v>365.3</v>
      </c>
      <c r="G119" s="3">
        <v>346.40000000000003</v>
      </c>
      <c r="H119" s="3">
        <v>365.40000000000003</v>
      </c>
      <c r="I119" s="3">
        <v>347.29999999999995</v>
      </c>
      <c r="J119" s="3">
        <v>370.59999999999997</v>
      </c>
      <c r="K119" s="3">
        <v>372.09999999999997</v>
      </c>
      <c r="L119" s="3">
        <v>386.2</v>
      </c>
      <c r="M119" s="3">
        <v>391.02978613091381</v>
      </c>
      <c r="N119" s="3">
        <v>391.40484140233724</v>
      </c>
      <c r="O119" s="3">
        <v>400.02383977900553</v>
      </c>
      <c r="P119" s="3">
        <v>400.9035926449788</v>
      </c>
      <c r="Q119" s="3">
        <v>402.60773918342477</v>
      </c>
      <c r="R119" s="3">
        <v>402.60563661495934</v>
      </c>
      <c r="S119" s="3">
        <v>415.49580745341615</v>
      </c>
      <c r="T119" s="3">
        <v>408.41601664868193</v>
      </c>
      <c r="U119" s="3">
        <v>414.60178991992461</v>
      </c>
      <c r="V119" s="3">
        <v>427.10739700374535</v>
      </c>
      <c r="W119" s="3">
        <v>436.843121575596</v>
      </c>
      <c r="X119" s="3">
        <v>445.60669386521607</v>
      </c>
    </row>
    <row r="120" spans="1:24" x14ac:dyDescent="0.25">
      <c r="A120" t="s">
        <v>139</v>
      </c>
      <c r="B120" t="s">
        <v>20</v>
      </c>
      <c r="C120" t="s">
        <v>21</v>
      </c>
      <c r="D120" s="3">
        <v>337.8</v>
      </c>
      <c r="E120" s="3">
        <v>328.3</v>
      </c>
      <c r="F120" s="3">
        <v>323</v>
      </c>
      <c r="G120" s="3">
        <v>325.40000000000003</v>
      </c>
      <c r="H120" s="3">
        <v>318.59999999999997</v>
      </c>
      <c r="I120" s="3">
        <v>342.90000000000003</v>
      </c>
      <c r="J120" s="3">
        <v>334.90000000000003</v>
      </c>
      <c r="K120" s="3">
        <v>346.4</v>
      </c>
      <c r="L120" s="3">
        <v>351.5</v>
      </c>
      <c r="M120" s="3">
        <v>353.12283862605307</v>
      </c>
      <c r="N120" s="3">
        <v>353.60250417362272</v>
      </c>
      <c r="O120" s="3">
        <v>359.96037292817675</v>
      </c>
      <c r="P120" s="3">
        <v>376.08176803394622</v>
      </c>
      <c r="Q120" s="3">
        <v>364.90085313833032</v>
      </c>
      <c r="R120" s="3">
        <v>372.11661803102442</v>
      </c>
      <c r="S120" s="3">
        <v>371.83954968944101</v>
      </c>
      <c r="T120" s="3">
        <v>375.37851086788959</v>
      </c>
      <c r="U120" s="3">
        <v>376.68144135657087</v>
      </c>
      <c r="V120" s="3">
        <v>381.89691011235954</v>
      </c>
      <c r="W120" s="3">
        <v>383.43411816970234</v>
      </c>
      <c r="X120" s="3">
        <v>398.19721970383802</v>
      </c>
    </row>
    <row r="121" spans="1:24" x14ac:dyDescent="0.25">
      <c r="A121" t="s">
        <v>140</v>
      </c>
      <c r="B121" t="s">
        <v>20</v>
      </c>
      <c r="C121" t="s">
        <v>21</v>
      </c>
      <c r="D121" s="3">
        <v>101.3</v>
      </c>
      <c r="E121" s="3">
        <v>115.5</v>
      </c>
      <c r="F121" s="3">
        <v>109.6</v>
      </c>
      <c r="G121" s="3">
        <v>109.2</v>
      </c>
      <c r="H121" s="3">
        <v>110.7</v>
      </c>
      <c r="I121" s="3">
        <v>114.8</v>
      </c>
      <c r="J121" s="3">
        <v>119.39999999999999</v>
      </c>
      <c r="K121" s="3">
        <v>120.10000000000001</v>
      </c>
      <c r="L121" s="3">
        <v>124.69999999999999</v>
      </c>
      <c r="M121" s="3">
        <v>128.01828904731042</v>
      </c>
      <c r="N121" s="3">
        <v>126.43994156928215</v>
      </c>
      <c r="O121" s="3">
        <v>127.91084254143647</v>
      </c>
      <c r="P121" s="3">
        <v>129.64118811881187</v>
      </c>
      <c r="Q121" s="3">
        <v>129.22394881170018</v>
      </c>
      <c r="R121" s="3">
        <v>133.21133466441407</v>
      </c>
      <c r="S121" s="3">
        <v>133.93468944099379</v>
      </c>
      <c r="T121" s="3">
        <v>134.43892400184987</v>
      </c>
      <c r="U121" s="3">
        <v>135.55294394724444</v>
      </c>
      <c r="V121" s="3">
        <v>139.90458801498127</v>
      </c>
      <c r="W121" s="3">
        <v>139.75111802162002</v>
      </c>
      <c r="X121" s="3">
        <v>140.98768510123904</v>
      </c>
    </row>
    <row r="122" spans="1:24" x14ac:dyDescent="0.25">
      <c r="A122" t="s">
        <v>141</v>
      </c>
      <c r="B122" t="s">
        <v>20</v>
      </c>
      <c r="C122" t="s">
        <v>21</v>
      </c>
      <c r="D122" s="3">
        <v>302.5</v>
      </c>
      <c r="E122" s="3">
        <v>322.7</v>
      </c>
      <c r="F122" s="3">
        <v>314.90000000000003</v>
      </c>
      <c r="G122" s="3">
        <v>341.5</v>
      </c>
      <c r="H122" s="3">
        <v>324.2</v>
      </c>
      <c r="I122" s="3">
        <v>327</v>
      </c>
      <c r="J122" s="3">
        <v>335.1</v>
      </c>
      <c r="K122" s="3">
        <v>330.7</v>
      </c>
      <c r="L122" s="3">
        <v>344.8</v>
      </c>
      <c r="M122" s="3">
        <v>356.12736228127022</v>
      </c>
      <c r="N122" s="3">
        <v>343.70313021702833</v>
      </c>
      <c r="O122" s="3">
        <v>360.29537292817679</v>
      </c>
      <c r="P122" s="3">
        <v>360.42473833097591</v>
      </c>
      <c r="Q122" s="3">
        <v>371.31468616697134</v>
      </c>
      <c r="R122" s="3">
        <v>367.01597296882204</v>
      </c>
      <c r="S122" s="3">
        <v>360.57594720496888</v>
      </c>
      <c r="T122" s="3">
        <v>368.93690457838755</v>
      </c>
      <c r="U122" s="3">
        <v>381.5332548280735</v>
      </c>
      <c r="V122" s="3">
        <v>375.20065543071161</v>
      </c>
      <c r="W122" s="3">
        <v>373.22703983414772</v>
      </c>
      <c r="X122" s="3">
        <v>384.13229072227261</v>
      </c>
    </row>
    <row r="123" spans="1:24" x14ac:dyDescent="0.25">
      <c r="A123" t="s">
        <v>142</v>
      </c>
      <c r="B123" t="s">
        <v>20</v>
      </c>
      <c r="C123" t="s">
        <v>21</v>
      </c>
      <c r="D123" s="3">
        <v>282.8</v>
      </c>
      <c r="E123" s="3">
        <v>271.89999999999998</v>
      </c>
      <c r="F123" s="3">
        <v>271.3</v>
      </c>
      <c r="G123" s="3">
        <v>276</v>
      </c>
      <c r="H123" s="3">
        <v>283</v>
      </c>
      <c r="I123" s="3">
        <v>284.8</v>
      </c>
      <c r="J123" s="3">
        <v>290.3</v>
      </c>
      <c r="K123" s="3">
        <v>294.10000000000002</v>
      </c>
      <c r="L123" s="3">
        <v>296.8</v>
      </c>
      <c r="M123" s="3">
        <v>297.81069345430979</v>
      </c>
      <c r="N123" s="3">
        <v>306.97195325542566</v>
      </c>
      <c r="O123" s="3">
        <v>311.90258287292818</v>
      </c>
      <c r="P123" s="3">
        <v>313.56151343705801</v>
      </c>
      <c r="Q123" s="3">
        <v>322.2720901889092</v>
      </c>
      <c r="R123" s="3">
        <v>324.02031945937637</v>
      </c>
      <c r="S123" s="3">
        <v>315.86439440993792</v>
      </c>
      <c r="T123" s="3">
        <v>312.69135193463853</v>
      </c>
      <c r="U123" s="3">
        <v>316.76165803108802</v>
      </c>
      <c r="V123" s="3">
        <v>318.12261235955049</v>
      </c>
      <c r="W123" s="3">
        <v>324.72434473567301</v>
      </c>
      <c r="X123" s="3">
        <v>331.05976125717746</v>
      </c>
    </row>
    <row r="124" spans="1:24" x14ac:dyDescent="0.25">
      <c r="A124" t="s">
        <v>143</v>
      </c>
      <c r="B124" t="s">
        <v>20</v>
      </c>
      <c r="C124" t="s">
        <v>21</v>
      </c>
      <c r="D124" s="3">
        <v>70.400000000000006</v>
      </c>
      <c r="E124" s="3">
        <v>73.099999999999994</v>
      </c>
      <c r="F124" s="3">
        <v>79.2</v>
      </c>
      <c r="G124" s="3">
        <v>68.599999999999994</v>
      </c>
      <c r="H124" s="3">
        <v>74.3</v>
      </c>
      <c r="I124" s="3">
        <v>71.099999999999994</v>
      </c>
      <c r="J124" s="3">
        <v>77.599999999999994</v>
      </c>
      <c r="K124" s="3">
        <v>81.099999999999994</v>
      </c>
      <c r="L124" s="3">
        <v>83.600000000000009</v>
      </c>
      <c r="M124" s="3">
        <v>83.652106286454938</v>
      </c>
      <c r="N124" s="3">
        <v>85.656510851419043</v>
      </c>
      <c r="O124" s="3">
        <v>87.813245856353589</v>
      </c>
      <c r="P124" s="3">
        <v>86.809575671852897</v>
      </c>
      <c r="Q124" s="3">
        <v>88.513893967093225</v>
      </c>
      <c r="R124" s="3">
        <v>91.954384887114131</v>
      </c>
      <c r="S124" s="3">
        <v>90.637173913043483</v>
      </c>
      <c r="T124" s="3">
        <v>90.488253429936805</v>
      </c>
      <c r="U124" s="3">
        <v>91.737541215261416</v>
      </c>
      <c r="V124" s="3">
        <v>95.337687265917594</v>
      </c>
      <c r="W124" s="3">
        <v>95.752717310824821</v>
      </c>
      <c r="X124" s="3">
        <v>97.490979147778788</v>
      </c>
    </row>
    <row r="125" spans="1:24" x14ac:dyDescent="0.25">
      <c r="A125" t="s">
        <v>144</v>
      </c>
      <c r="B125" t="s">
        <v>20</v>
      </c>
      <c r="C125" t="s">
        <v>21</v>
      </c>
      <c r="D125" s="3">
        <v>125.5</v>
      </c>
      <c r="E125" s="3">
        <v>129.80000000000001</v>
      </c>
      <c r="F125" s="3">
        <v>133.5</v>
      </c>
      <c r="G125" s="3">
        <v>122.1</v>
      </c>
      <c r="H125" s="3">
        <v>127.2</v>
      </c>
      <c r="I125" s="3">
        <v>136.69999999999999</v>
      </c>
      <c r="J125" s="3">
        <v>140.4</v>
      </c>
      <c r="K125" s="3">
        <v>139.5</v>
      </c>
      <c r="L125" s="3">
        <v>148.30000000000001</v>
      </c>
      <c r="M125" s="3">
        <v>144.99854828256642</v>
      </c>
      <c r="N125" s="3">
        <v>149.72946577629381</v>
      </c>
      <c r="O125" s="3">
        <v>152.23758287292819</v>
      </c>
      <c r="P125" s="3">
        <v>151.59490806223479</v>
      </c>
      <c r="Q125" s="3">
        <v>156.87251675807434</v>
      </c>
      <c r="R125" s="3">
        <v>151.62423590846259</v>
      </c>
      <c r="S125" s="3">
        <v>157.9214596273292</v>
      </c>
      <c r="T125" s="3">
        <v>148.32944350238938</v>
      </c>
      <c r="U125" s="3">
        <v>153.84644371172868</v>
      </c>
      <c r="V125" s="3">
        <v>160.77467228464423</v>
      </c>
      <c r="W125" s="3">
        <v>159.6468236339405</v>
      </c>
      <c r="X125" s="3">
        <v>160.40942883046242</v>
      </c>
    </row>
    <row r="126" spans="1:24" x14ac:dyDescent="0.25">
      <c r="A126" t="s">
        <v>145</v>
      </c>
      <c r="B126" t="s">
        <v>20</v>
      </c>
      <c r="C126" t="s">
        <v>21</v>
      </c>
      <c r="D126" s="3"/>
      <c r="E126" s="3"/>
      <c r="F126" s="3"/>
      <c r="G126" s="3"/>
      <c r="H126" s="3">
        <v>202.70000000000002</v>
      </c>
      <c r="I126" s="3">
        <v>205.7</v>
      </c>
      <c r="J126" s="3">
        <v>198.1</v>
      </c>
      <c r="K126" s="3">
        <v>209.89999999999998</v>
      </c>
      <c r="L126" s="3">
        <v>215.9</v>
      </c>
      <c r="M126" s="3">
        <v>223.38205828779601</v>
      </c>
      <c r="N126" s="3">
        <v>211.9897225956251</v>
      </c>
      <c r="O126" s="3">
        <v>201.9930565010211</v>
      </c>
      <c r="P126" s="3">
        <v>193.6215195306911</v>
      </c>
      <c r="Q126" s="3">
        <v>190.06851093860269</v>
      </c>
      <c r="R126" s="3">
        <v>187.20002970002969</v>
      </c>
      <c r="S126" s="3">
        <v>181.499569924366</v>
      </c>
      <c r="T126" s="3">
        <v>184.68777420298332</v>
      </c>
      <c r="U126" s="3">
        <v>176.38782763216346</v>
      </c>
      <c r="V126" s="3">
        <v>181.46358148893361</v>
      </c>
      <c r="W126" s="3">
        <v>182.86535900405326</v>
      </c>
      <c r="X126" s="3">
        <v>175.66639227930742</v>
      </c>
    </row>
    <row r="127" spans="1:24" x14ac:dyDescent="0.25">
      <c r="A127" t="s">
        <v>146</v>
      </c>
      <c r="B127" t="s">
        <v>20</v>
      </c>
      <c r="C127" t="s">
        <v>21</v>
      </c>
      <c r="D127" s="3"/>
      <c r="E127" s="3"/>
      <c r="F127" s="3"/>
      <c r="G127" s="3"/>
      <c r="H127" s="3">
        <v>218.3</v>
      </c>
      <c r="I127" s="3">
        <v>229.9</v>
      </c>
      <c r="J127" s="3">
        <v>218.5</v>
      </c>
      <c r="K127" s="3">
        <v>217</v>
      </c>
      <c r="L127" s="3">
        <v>224.3</v>
      </c>
      <c r="M127" s="3">
        <v>228.70560109289619</v>
      </c>
      <c r="N127" s="3">
        <v>227.71308810949529</v>
      </c>
      <c r="O127" s="3">
        <v>207.59053778080323</v>
      </c>
      <c r="P127" s="3">
        <v>212.49280297610528</v>
      </c>
      <c r="Q127" s="3">
        <v>208.4939026111503</v>
      </c>
      <c r="R127" s="3">
        <v>199.28797148797148</v>
      </c>
      <c r="S127" s="3">
        <v>203.551238321222</v>
      </c>
      <c r="T127" s="3">
        <v>208.64311202105878</v>
      </c>
      <c r="U127" s="3">
        <v>206.93589515770773</v>
      </c>
      <c r="V127" s="3">
        <v>213.02954872089677</v>
      </c>
      <c r="W127" s="3">
        <v>209.48445280833815</v>
      </c>
      <c r="X127" s="3">
        <v>227.18864604030651</v>
      </c>
    </row>
    <row r="128" spans="1:24" x14ac:dyDescent="0.25">
      <c r="A128" t="s">
        <v>147</v>
      </c>
      <c r="B128" t="s">
        <v>20</v>
      </c>
      <c r="C128" t="s">
        <v>21</v>
      </c>
      <c r="D128" s="3"/>
      <c r="E128" s="3"/>
      <c r="F128" s="3"/>
      <c r="G128" s="3"/>
      <c r="H128" s="3">
        <v>247.3</v>
      </c>
      <c r="I128" s="3">
        <v>252</v>
      </c>
      <c r="J128" s="3">
        <v>266.5</v>
      </c>
      <c r="K128" s="3">
        <v>270.7</v>
      </c>
      <c r="L128" s="3">
        <v>272.5</v>
      </c>
      <c r="M128" s="3">
        <v>278.07468123861571</v>
      </c>
      <c r="N128" s="3">
        <v>272.42105584748867</v>
      </c>
      <c r="O128" s="3">
        <v>270.02178352620831</v>
      </c>
      <c r="P128" s="3">
        <v>270.3954499928459</v>
      </c>
      <c r="Q128" s="3">
        <v>263.40612561750174</v>
      </c>
      <c r="R128" s="3">
        <v>270.54948024948021</v>
      </c>
      <c r="S128" s="3">
        <v>289.44104997775474</v>
      </c>
      <c r="T128" s="3">
        <v>302.77850248610702</v>
      </c>
      <c r="U128" s="3">
        <v>289.33291870279879</v>
      </c>
      <c r="V128" s="3">
        <v>290.26352400114979</v>
      </c>
      <c r="W128" s="3">
        <v>278.82203242617254</v>
      </c>
      <c r="X128" s="3">
        <v>292.10383196139651</v>
      </c>
    </row>
    <row r="129" spans="1:24" x14ac:dyDescent="0.25">
      <c r="A129" t="s">
        <v>148</v>
      </c>
      <c r="B129" t="s">
        <v>20</v>
      </c>
      <c r="C129" t="s">
        <v>21</v>
      </c>
      <c r="D129" s="3"/>
      <c r="E129" s="3"/>
      <c r="F129" s="3"/>
      <c r="G129" s="3"/>
      <c r="H129" s="3">
        <v>270.5</v>
      </c>
      <c r="I129" s="3">
        <v>271.39999999999998</v>
      </c>
      <c r="J129" s="3">
        <v>269.89999999999998</v>
      </c>
      <c r="K129" s="3">
        <v>281.60000000000002</v>
      </c>
      <c r="L129" s="3">
        <v>274.60000000000002</v>
      </c>
      <c r="M129" s="3">
        <v>279.87996357012753</v>
      </c>
      <c r="N129" s="3">
        <v>274.54415251130393</v>
      </c>
      <c r="O129" s="3">
        <v>278.35262083049696</v>
      </c>
      <c r="P129" s="3">
        <v>274.36600372013163</v>
      </c>
      <c r="Q129" s="3">
        <v>271.01480592801693</v>
      </c>
      <c r="R129" s="3">
        <v>273.43875853875852</v>
      </c>
      <c r="S129" s="3">
        <v>270.09946611300609</v>
      </c>
      <c r="T129" s="3">
        <v>280.04703129570049</v>
      </c>
      <c r="U129" s="3">
        <v>287.85624167036872</v>
      </c>
      <c r="V129" s="3">
        <v>295.5264156366772</v>
      </c>
      <c r="W129" s="3">
        <v>295.16754487550668</v>
      </c>
      <c r="X129" s="3">
        <v>300.67893840476864</v>
      </c>
    </row>
    <row r="130" spans="1:24" x14ac:dyDescent="0.25">
      <c r="A130" t="s">
        <v>149</v>
      </c>
      <c r="B130" t="s">
        <v>20</v>
      </c>
      <c r="C130" t="s">
        <v>21</v>
      </c>
      <c r="D130" s="3"/>
      <c r="E130" s="3">
        <v>584.90000000000009</v>
      </c>
      <c r="F130" s="3">
        <v>554.09999999999991</v>
      </c>
      <c r="G130" s="3">
        <v>560.6</v>
      </c>
      <c r="H130" s="3">
        <v>586.9</v>
      </c>
      <c r="I130" s="3">
        <v>605.4</v>
      </c>
      <c r="J130" s="3">
        <v>614.70000000000005</v>
      </c>
      <c r="K130" s="3">
        <v>656.2</v>
      </c>
      <c r="L130" s="3">
        <v>684.5</v>
      </c>
      <c r="M130" s="3">
        <v>720.99713114754104</v>
      </c>
      <c r="N130" s="3">
        <v>725.92440425271911</v>
      </c>
      <c r="O130" s="3">
        <v>739.2677331518039</v>
      </c>
      <c r="P130" s="3">
        <v>733.93891830018606</v>
      </c>
      <c r="Q130" s="3">
        <v>722.39211009174312</v>
      </c>
      <c r="R130" s="3">
        <v>727.46073656073656</v>
      </c>
      <c r="S130" s="3">
        <v>730.45432300163134</v>
      </c>
      <c r="T130" s="3">
        <v>755.25911085112591</v>
      </c>
      <c r="U130" s="3">
        <v>762.43620613060875</v>
      </c>
      <c r="V130" s="3">
        <v>793.03087093992531</v>
      </c>
      <c r="W130" s="3">
        <v>810.47376954255947</v>
      </c>
      <c r="X130" s="3">
        <v>821.91884757309106</v>
      </c>
    </row>
    <row r="131" spans="1:24" x14ac:dyDescent="0.25">
      <c r="A131" t="s">
        <v>150</v>
      </c>
      <c r="B131" t="s">
        <v>20</v>
      </c>
      <c r="C131" t="s">
        <v>21</v>
      </c>
      <c r="D131" s="3"/>
      <c r="E131" s="3"/>
      <c r="F131" s="3"/>
      <c r="G131" s="3"/>
      <c r="H131" s="3">
        <v>371.9</v>
      </c>
      <c r="I131" s="3">
        <v>380.1</v>
      </c>
      <c r="J131" s="3">
        <v>360.29999999999995</v>
      </c>
      <c r="K131" s="3">
        <v>368.8</v>
      </c>
      <c r="L131" s="3">
        <v>388.29999999999995</v>
      </c>
      <c r="M131" s="3">
        <v>410.46056466302366</v>
      </c>
      <c r="N131" s="3">
        <v>400.80069656605161</v>
      </c>
      <c r="O131" s="3">
        <v>377.98829135466309</v>
      </c>
      <c r="P131" s="3">
        <v>369.19384747460299</v>
      </c>
      <c r="Q131" s="3">
        <v>371.9163726182075</v>
      </c>
      <c r="R131" s="3">
        <v>390.76302346302339</v>
      </c>
      <c r="S131" s="3">
        <v>396.45435266201991</v>
      </c>
      <c r="T131" s="3">
        <v>385.39804036267907</v>
      </c>
      <c r="U131" s="3">
        <v>386.65091070635276</v>
      </c>
      <c r="V131" s="3">
        <v>415.79295774647881</v>
      </c>
      <c r="W131" s="3">
        <v>398.78684134337004</v>
      </c>
      <c r="X131" s="3">
        <v>406.94334374112975</v>
      </c>
    </row>
    <row r="132" spans="1:24" x14ac:dyDescent="0.25">
      <c r="A132" t="s">
        <v>151</v>
      </c>
      <c r="B132" t="s">
        <v>20</v>
      </c>
      <c r="C132" t="s">
        <v>21</v>
      </c>
      <c r="D132" s="3">
        <v>80.5</v>
      </c>
      <c r="E132" s="3">
        <v>84</v>
      </c>
      <c r="F132" s="3">
        <v>81.099999999999994</v>
      </c>
      <c r="G132" s="3">
        <v>86.3</v>
      </c>
      <c r="H132" s="3">
        <v>86</v>
      </c>
      <c r="I132" s="3">
        <v>88.1</v>
      </c>
      <c r="J132" s="3">
        <v>88.7</v>
      </c>
      <c r="K132" s="3">
        <v>88.2</v>
      </c>
      <c r="L132" s="3">
        <v>94</v>
      </c>
      <c r="M132" s="3">
        <v>94.727906633180652</v>
      </c>
      <c r="N132" s="3">
        <v>96.731378026070772</v>
      </c>
      <c r="O132" s="3">
        <v>98.031996974281398</v>
      </c>
      <c r="P132" s="3">
        <v>98.118057553956831</v>
      </c>
      <c r="Q132" s="3">
        <v>98.467455963037835</v>
      </c>
      <c r="R132" s="3">
        <v>95.400158478605391</v>
      </c>
      <c r="S132" s="3">
        <v>95.349612736660916</v>
      </c>
      <c r="T132" s="3">
        <v>93.557047260560452</v>
      </c>
      <c r="U132" s="3">
        <v>97.553720833908585</v>
      </c>
      <c r="V132" s="3">
        <v>100.28237435251296</v>
      </c>
      <c r="W132" s="3">
        <v>98.448429354364379</v>
      </c>
      <c r="X132" s="3">
        <v>96.253169347209067</v>
      </c>
    </row>
    <row r="133" spans="1:24" x14ac:dyDescent="0.25">
      <c r="A133" t="s">
        <v>152</v>
      </c>
      <c r="B133" t="s">
        <v>20</v>
      </c>
      <c r="C133" t="s">
        <v>21</v>
      </c>
      <c r="D133" s="3">
        <v>483.20000000000005</v>
      </c>
      <c r="E133" s="3">
        <v>487.6</v>
      </c>
      <c r="F133" s="3">
        <v>485.7</v>
      </c>
      <c r="G133" s="3">
        <v>484.79999999999995</v>
      </c>
      <c r="H133" s="3">
        <v>502.2</v>
      </c>
      <c r="I133" s="3">
        <v>513.30000000000007</v>
      </c>
      <c r="J133" s="3">
        <v>526</v>
      </c>
      <c r="K133" s="3">
        <v>530.9</v>
      </c>
      <c r="L133" s="3">
        <v>538.9</v>
      </c>
      <c r="M133" s="3">
        <v>565.16322942827583</v>
      </c>
      <c r="N133" s="3">
        <v>579.08566108007449</v>
      </c>
      <c r="O133" s="3">
        <v>592.53350983358541</v>
      </c>
      <c r="P133" s="3">
        <v>589.06330935251799</v>
      </c>
      <c r="Q133" s="3">
        <v>579.97834247762046</v>
      </c>
      <c r="R133" s="3">
        <v>580.12202852614905</v>
      </c>
      <c r="S133" s="3">
        <v>587.42809810671247</v>
      </c>
      <c r="T133" s="3">
        <v>595.73978809424227</v>
      </c>
      <c r="U133" s="3">
        <v>603.58127847576975</v>
      </c>
      <c r="V133" s="3">
        <v>627.06231275374489</v>
      </c>
      <c r="W133" s="3">
        <v>615.01931559951879</v>
      </c>
      <c r="X133" s="3">
        <v>617.72036761724553</v>
      </c>
    </row>
    <row r="134" spans="1:24" x14ac:dyDescent="0.25">
      <c r="A134" t="s">
        <v>153</v>
      </c>
      <c r="B134" t="s">
        <v>20</v>
      </c>
      <c r="C134" t="s">
        <v>21</v>
      </c>
      <c r="D134" s="3">
        <v>580</v>
      </c>
      <c r="E134" s="3">
        <v>579.5</v>
      </c>
      <c r="F134" s="3">
        <v>605.80000000000007</v>
      </c>
      <c r="G134" s="3">
        <v>572.79999999999995</v>
      </c>
      <c r="H134" s="3">
        <v>580.4</v>
      </c>
      <c r="I134" s="3">
        <v>559</v>
      </c>
      <c r="J134" s="3">
        <v>570.20000000000005</v>
      </c>
      <c r="K134" s="3">
        <v>580.70000000000005</v>
      </c>
      <c r="L134" s="3">
        <v>591.5</v>
      </c>
      <c r="M134" s="3">
        <v>621.46831141970756</v>
      </c>
      <c r="N134" s="3">
        <v>628.7621042830541</v>
      </c>
      <c r="O134" s="3">
        <v>638.0394856278366</v>
      </c>
      <c r="P134" s="3">
        <v>633.38381294964029</v>
      </c>
      <c r="Q134" s="3">
        <v>645.98902685532767</v>
      </c>
      <c r="R134" s="3">
        <v>668.52580319838626</v>
      </c>
      <c r="S134" s="3">
        <v>673.20774526678133</v>
      </c>
      <c r="T134" s="3">
        <v>680.71435940331799</v>
      </c>
      <c r="U134" s="3">
        <v>702.44169543007047</v>
      </c>
      <c r="V134" s="3">
        <v>710.9754864902701</v>
      </c>
      <c r="W134" s="3">
        <v>729.28017644699912</v>
      </c>
      <c r="X134" s="3">
        <v>736.91444789836453</v>
      </c>
    </row>
    <row r="135" spans="1:24" x14ac:dyDescent="0.25">
      <c r="A135" t="s">
        <v>154</v>
      </c>
      <c r="B135" t="s">
        <v>20</v>
      </c>
      <c r="C135" t="s">
        <v>21</v>
      </c>
      <c r="D135" s="3">
        <v>165.5</v>
      </c>
      <c r="E135" s="3">
        <v>162.29999999999998</v>
      </c>
      <c r="F135" s="3">
        <v>159.80000000000001</v>
      </c>
      <c r="G135" s="3">
        <v>166.5</v>
      </c>
      <c r="H135" s="3">
        <v>167.7</v>
      </c>
      <c r="I135" s="3">
        <v>164</v>
      </c>
      <c r="J135" s="3">
        <v>167.10000000000002</v>
      </c>
      <c r="K135" s="3">
        <v>167.6</v>
      </c>
      <c r="L135" s="3">
        <v>176.1</v>
      </c>
      <c r="M135" s="3">
        <v>186.18168119367706</v>
      </c>
      <c r="N135" s="3">
        <v>185.60111731843577</v>
      </c>
      <c r="O135" s="3">
        <v>187.87269288956128</v>
      </c>
      <c r="P135" s="3">
        <v>184.15726618705034</v>
      </c>
      <c r="Q135" s="3">
        <v>182.68172105111171</v>
      </c>
      <c r="R135" s="3">
        <v>185.32760409162947</v>
      </c>
      <c r="S135" s="3">
        <v>184.73339070567988</v>
      </c>
      <c r="T135" s="3">
        <v>183.21603234351039</v>
      </c>
      <c r="U135" s="3">
        <v>187.82902112384372</v>
      </c>
      <c r="V135" s="3">
        <v>184.29557608847821</v>
      </c>
      <c r="W135" s="3">
        <v>186.91164282849886</v>
      </c>
      <c r="X135" s="3">
        <v>189.09005270982567</v>
      </c>
    </row>
    <row r="136" spans="1:24" x14ac:dyDescent="0.25">
      <c r="A136" t="s">
        <v>155</v>
      </c>
      <c r="B136" t="s">
        <v>20</v>
      </c>
      <c r="C136" t="s">
        <v>21</v>
      </c>
      <c r="D136" s="3">
        <v>346.79999999999995</v>
      </c>
      <c r="E136" s="3">
        <v>336.7</v>
      </c>
      <c r="F136" s="3">
        <v>348.90000000000003</v>
      </c>
      <c r="G136" s="3">
        <v>350.1</v>
      </c>
      <c r="H136" s="3">
        <v>359</v>
      </c>
      <c r="I136" s="3">
        <v>359.4</v>
      </c>
      <c r="J136" s="3">
        <v>370.1</v>
      </c>
      <c r="K136" s="3">
        <v>373.2</v>
      </c>
      <c r="L136" s="3">
        <v>392.5</v>
      </c>
      <c r="M136" s="3">
        <v>402.45489732604517</v>
      </c>
      <c r="N136" s="3">
        <v>411.39860335195527</v>
      </c>
      <c r="O136" s="3">
        <v>409.63434190620274</v>
      </c>
      <c r="P136" s="3">
        <v>409.65517985611513</v>
      </c>
      <c r="Q136" s="3">
        <v>404.45798440658388</v>
      </c>
      <c r="R136" s="3">
        <v>408.61336983143633</v>
      </c>
      <c r="S136" s="3">
        <v>399.87418244406189</v>
      </c>
      <c r="T136" s="3">
        <v>408.40018123518752</v>
      </c>
      <c r="U136" s="3">
        <v>415.65406599475352</v>
      </c>
      <c r="V136" s="3">
        <v>429.95059498810025</v>
      </c>
      <c r="W136" s="3">
        <v>437.7665686405561</v>
      </c>
      <c r="X136" s="3">
        <v>434.36365725097983</v>
      </c>
    </row>
    <row r="137" spans="1:24" x14ac:dyDescent="0.25">
      <c r="A137" t="s">
        <v>156</v>
      </c>
      <c r="B137" t="s">
        <v>20</v>
      </c>
      <c r="C137" t="s">
        <v>21</v>
      </c>
      <c r="D137" s="3">
        <v>399</v>
      </c>
      <c r="E137" s="3">
        <v>400.09999999999997</v>
      </c>
      <c r="F137" s="3">
        <v>409.6</v>
      </c>
      <c r="G137" s="3">
        <v>410.1</v>
      </c>
      <c r="H137" s="3">
        <v>413.6</v>
      </c>
      <c r="I137" s="3">
        <v>413.3</v>
      </c>
      <c r="J137" s="3">
        <v>428.29999999999995</v>
      </c>
      <c r="K137" s="3">
        <v>439.4</v>
      </c>
      <c r="L137" s="3">
        <v>449.59999999999997</v>
      </c>
      <c r="M137" s="3">
        <v>473.75545870881962</v>
      </c>
      <c r="N137" s="3">
        <v>478.42756052141522</v>
      </c>
      <c r="O137" s="3">
        <v>482.07057488653555</v>
      </c>
      <c r="P137" s="3">
        <v>483.50014388489211</v>
      </c>
      <c r="Q137" s="3">
        <v>486.419867167196</v>
      </c>
      <c r="R137" s="3">
        <v>477.33100417807242</v>
      </c>
      <c r="S137" s="3">
        <v>477.82925989672975</v>
      </c>
      <c r="T137" s="3">
        <v>484.60816952460613</v>
      </c>
      <c r="U137" s="3">
        <v>497.66643655943665</v>
      </c>
      <c r="V137" s="3">
        <v>497.35037099258017</v>
      </c>
      <c r="W137" s="3">
        <v>502.46833311054672</v>
      </c>
      <c r="X137" s="3">
        <v>509.78029463441004</v>
      </c>
    </row>
    <row r="138" spans="1:24" x14ac:dyDescent="0.25">
      <c r="A138" t="s">
        <v>157</v>
      </c>
      <c r="B138" t="s">
        <v>20</v>
      </c>
      <c r="C138" t="s">
        <v>21</v>
      </c>
      <c r="D138" s="3">
        <v>177.8</v>
      </c>
      <c r="E138" s="3">
        <v>176.5</v>
      </c>
      <c r="F138" s="3">
        <v>177.8</v>
      </c>
      <c r="G138" s="3">
        <v>187.70000000000002</v>
      </c>
      <c r="H138" s="3">
        <v>193.1</v>
      </c>
      <c r="I138" s="3">
        <v>180.8</v>
      </c>
      <c r="J138" s="3">
        <v>187.9</v>
      </c>
      <c r="K138" s="3">
        <v>185.3</v>
      </c>
      <c r="L138" s="3">
        <v>192</v>
      </c>
      <c r="M138" s="3">
        <v>196.44183778992465</v>
      </c>
      <c r="N138" s="3">
        <v>195.88342644320298</v>
      </c>
      <c r="O138" s="3">
        <v>195.82655068078671</v>
      </c>
      <c r="P138" s="3">
        <v>195.09705035971223</v>
      </c>
      <c r="Q138" s="3">
        <v>202.17493502743284</v>
      </c>
      <c r="R138" s="3">
        <v>205.68642846852038</v>
      </c>
      <c r="S138" s="3">
        <v>201.32555938037865</v>
      </c>
      <c r="T138" s="3">
        <v>203.0440122682281</v>
      </c>
      <c r="U138" s="3">
        <v>206.20814579594088</v>
      </c>
      <c r="V138" s="3">
        <v>212.30321993560131</v>
      </c>
      <c r="W138" s="3">
        <v>217.25333511562627</v>
      </c>
      <c r="X138" s="3">
        <v>220.58178132180026</v>
      </c>
    </row>
    <row r="139" spans="1:24" x14ac:dyDescent="0.25">
      <c r="A139" t="s">
        <v>158</v>
      </c>
      <c r="B139" t="s">
        <v>20</v>
      </c>
      <c r="C139" t="s">
        <v>21</v>
      </c>
      <c r="D139" s="3">
        <v>227</v>
      </c>
      <c r="E139" s="3">
        <v>228</v>
      </c>
      <c r="F139" s="3">
        <v>213</v>
      </c>
      <c r="G139" s="3">
        <v>225.6</v>
      </c>
      <c r="H139" s="3">
        <v>233.89999999999998</v>
      </c>
      <c r="I139" s="3">
        <v>233</v>
      </c>
      <c r="J139" s="3">
        <v>237.29999999999998</v>
      </c>
      <c r="K139" s="3">
        <v>237.4</v>
      </c>
      <c r="L139" s="3">
        <v>247.79999999999998</v>
      </c>
      <c r="M139" s="3">
        <v>256.78024819027922</v>
      </c>
      <c r="N139" s="3">
        <v>261.41620111731845</v>
      </c>
      <c r="O139" s="3">
        <v>260.56709531013615</v>
      </c>
      <c r="P139" s="3">
        <v>259.94676258992808</v>
      </c>
      <c r="Q139" s="3">
        <v>269.08212532486283</v>
      </c>
      <c r="R139" s="3">
        <v>269.05783028382081</v>
      </c>
      <c r="S139" s="3">
        <v>272.98799483648878</v>
      </c>
      <c r="T139" s="3">
        <v>267.81823504809699</v>
      </c>
      <c r="U139" s="3">
        <v>274.0662432693635</v>
      </c>
      <c r="V139" s="3">
        <v>276.19200615987677</v>
      </c>
      <c r="W139" s="3">
        <v>283.02003742815134</v>
      </c>
      <c r="X139" s="3">
        <v>288.14187052304362</v>
      </c>
    </row>
    <row r="140" spans="1:24" x14ac:dyDescent="0.25">
      <c r="A140" t="s">
        <v>159</v>
      </c>
      <c r="B140" t="s">
        <v>20</v>
      </c>
      <c r="C140" t="s">
        <v>21</v>
      </c>
      <c r="D140" s="3">
        <v>89.4</v>
      </c>
      <c r="E140" s="3">
        <v>87.8</v>
      </c>
      <c r="F140" s="3">
        <v>97.7</v>
      </c>
      <c r="G140" s="3">
        <v>93.1</v>
      </c>
      <c r="H140" s="3">
        <v>94.6</v>
      </c>
      <c r="I140" s="3">
        <v>101.4</v>
      </c>
      <c r="J140" s="3">
        <v>105.7</v>
      </c>
      <c r="K140" s="3">
        <v>107.30000000000001</v>
      </c>
      <c r="L140" s="3">
        <v>114.69999999999999</v>
      </c>
      <c r="M140" s="3">
        <v>116.43272270645591</v>
      </c>
      <c r="N140" s="3">
        <v>117.79394785847299</v>
      </c>
      <c r="O140" s="3">
        <v>115.63048411497731</v>
      </c>
      <c r="P140" s="3">
        <v>115.77841726618705</v>
      </c>
      <c r="Q140" s="3">
        <v>118.05521224371934</v>
      </c>
      <c r="R140" s="3">
        <v>118.34917158910821</v>
      </c>
      <c r="S140" s="3">
        <v>118.15757314974182</v>
      </c>
      <c r="T140" s="3">
        <v>118.78943259445141</v>
      </c>
      <c r="U140" s="3">
        <v>124.99939251691288</v>
      </c>
      <c r="V140" s="3">
        <v>129.08164636707264</v>
      </c>
      <c r="W140" s="3">
        <v>125.93216147573854</v>
      </c>
      <c r="X140" s="3">
        <v>126.95435869712122</v>
      </c>
    </row>
    <row r="141" spans="1:24" x14ac:dyDescent="0.25">
      <c r="A141" t="s">
        <v>160</v>
      </c>
      <c r="B141" t="s">
        <v>20</v>
      </c>
      <c r="C141" t="s">
        <v>21</v>
      </c>
      <c r="D141" s="3">
        <v>461.6</v>
      </c>
      <c r="E141" s="3">
        <v>459.7</v>
      </c>
      <c r="F141" s="3">
        <v>460.1</v>
      </c>
      <c r="G141" s="3">
        <v>462.2</v>
      </c>
      <c r="H141" s="3">
        <v>455.5</v>
      </c>
      <c r="I141" s="3">
        <v>465.4</v>
      </c>
      <c r="J141" s="3">
        <v>478.40000000000003</v>
      </c>
      <c r="K141" s="3">
        <v>488.4</v>
      </c>
      <c r="L141" s="3">
        <v>503</v>
      </c>
      <c r="M141" s="3">
        <v>514.37373118769949</v>
      </c>
      <c r="N141" s="3">
        <v>514.41882251826382</v>
      </c>
      <c r="O141" s="3">
        <v>524.93818563872185</v>
      </c>
      <c r="P141" s="3">
        <v>515.40580622595326</v>
      </c>
      <c r="Q141" s="3">
        <v>508.97904695164681</v>
      </c>
      <c r="R141" s="3">
        <v>506.59220623501199</v>
      </c>
      <c r="S141" s="3">
        <v>513.41167668761955</v>
      </c>
      <c r="T141" s="3">
        <v>513.57100851516759</v>
      </c>
      <c r="U141" s="3">
        <v>529.92276595744681</v>
      </c>
      <c r="V141" s="3">
        <v>548.92075531577279</v>
      </c>
      <c r="W141" s="3">
        <v>553.77977164605136</v>
      </c>
      <c r="X141" s="3">
        <v>568.29004450095351</v>
      </c>
    </row>
    <row r="142" spans="1:24" x14ac:dyDescent="0.25">
      <c r="A142" t="s">
        <v>161</v>
      </c>
      <c r="B142" t="s">
        <v>20</v>
      </c>
      <c r="C142" t="s">
        <v>21</v>
      </c>
      <c r="D142" s="3">
        <v>305.2</v>
      </c>
      <c r="E142" s="3">
        <v>299</v>
      </c>
      <c r="F142" s="3">
        <v>311.3</v>
      </c>
      <c r="G142" s="3">
        <v>324</v>
      </c>
      <c r="H142" s="3">
        <v>337</v>
      </c>
      <c r="I142" s="3">
        <v>334.40000000000003</v>
      </c>
      <c r="J142" s="3">
        <v>336.9</v>
      </c>
      <c r="K142" s="3">
        <v>345</v>
      </c>
      <c r="L142" s="3">
        <v>345.7</v>
      </c>
      <c r="M142" s="3">
        <v>359.26555475926773</v>
      </c>
      <c r="N142" s="3">
        <v>377.366552069904</v>
      </c>
      <c r="O142" s="3">
        <v>381.17060357945076</v>
      </c>
      <c r="P142" s="3">
        <v>391.40535152151108</v>
      </c>
      <c r="Q142" s="3">
        <v>399.46522775052563</v>
      </c>
      <c r="R142" s="3">
        <v>412.36007194244604</v>
      </c>
      <c r="S142" s="3">
        <v>415.23753757857338</v>
      </c>
      <c r="T142" s="3">
        <v>426.7730308674827</v>
      </c>
      <c r="U142" s="3">
        <v>418.60800773694388</v>
      </c>
      <c r="V142" s="3">
        <v>429.756083782926</v>
      </c>
      <c r="W142" s="3">
        <v>447.53058039961934</v>
      </c>
      <c r="X142" s="3">
        <v>455.33745708836619</v>
      </c>
    </row>
    <row r="143" spans="1:24" x14ac:dyDescent="0.25">
      <c r="A143" t="s">
        <v>162</v>
      </c>
      <c r="B143" t="s">
        <v>20</v>
      </c>
      <c r="C143" t="s">
        <v>21</v>
      </c>
      <c r="D143" s="3">
        <v>328</v>
      </c>
      <c r="E143" s="3">
        <v>318.60000000000002</v>
      </c>
      <c r="F143" s="3">
        <v>323.10000000000002</v>
      </c>
      <c r="G143" s="3">
        <v>322.59999999999997</v>
      </c>
      <c r="H143" s="3">
        <v>324.7</v>
      </c>
      <c r="I143" s="3">
        <v>317.2</v>
      </c>
      <c r="J143" s="3">
        <v>317.7</v>
      </c>
      <c r="K143" s="3">
        <v>327</v>
      </c>
      <c r="L143" s="3">
        <v>327.7</v>
      </c>
      <c r="M143" s="3">
        <v>340.72407974460873</v>
      </c>
      <c r="N143" s="3">
        <v>344.41979659074627</v>
      </c>
      <c r="O143" s="3">
        <v>341.52645460473883</v>
      </c>
      <c r="P143" s="3">
        <v>333.86278419027627</v>
      </c>
      <c r="Q143" s="3">
        <v>334.29484232655926</v>
      </c>
      <c r="R143" s="3">
        <v>333.73932853717031</v>
      </c>
      <c r="S143" s="3">
        <v>337.32581306367859</v>
      </c>
      <c r="T143" s="3">
        <v>340.95220862160727</v>
      </c>
      <c r="U143" s="3">
        <v>345.00875564152159</v>
      </c>
      <c r="V143" s="3">
        <v>347.29518248175185</v>
      </c>
      <c r="W143" s="3">
        <v>354.02660323501425</v>
      </c>
      <c r="X143" s="3">
        <v>361.734138588684</v>
      </c>
    </row>
    <row r="144" spans="1:24" x14ac:dyDescent="0.25">
      <c r="A144" t="s">
        <v>163</v>
      </c>
      <c r="B144" t="s">
        <v>20</v>
      </c>
      <c r="C144" t="s">
        <v>21</v>
      </c>
      <c r="D144" s="3">
        <v>278.10000000000002</v>
      </c>
      <c r="E144" s="3">
        <v>280.8</v>
      </c>
      <c r="F144" s="3">
        <v>282.5</v>
      </c>
      <c r="G144" s="3">
        <v>288.60000000000002</v>
      </c>
      <c r="H144" s="3">
        <v>284.39999999999998</v>
      </c>
      <c r="I144" s="3">
        <v>302</v>
      </c>
      <c r="J144" s="3">
        <v>292.2</v>
      </c>
      <c r="K144" s="3">
        <v>289.59999999999997</v>
      </c>
      <c r="L144" s="3">
        <v>286.7</v>
      </c>
      <c r="M144" s="3">
        <v>298.73563750081439</v>
      </c>
      <c r="N144" s="3">
        <v>296.01138805328753</v>
      </c>
      <c r="O144" s="3">
        <v>291.60416636475617</v>
      </c>
      <c r="P144" s="3">
        <v>291.49713186428824</v>
      </c>
      <c r="Q144" s="3">
        <v>288.17834618079883</v>
      </c>
      <c r="R144" s="3">
        <v>305.07541966426857</v>
      </c>
      <c r="S144" s="3">
        <v>308.51121891227109</v>
      </c>
      <c r="T144" s="3">
        <v>306.28500532197978</v>
      </c>
      <c r="U144" s="3">
        <v>310.37932946486137</v>
      </c>
      <c r="V144" s="3">
        <v>310.70993335449066</v>
      </c>
      <c r="W144" s="3">
        <v>321.75134157944814</v>
      </c>
      <c r="X144" s="3">
        <v>318.84418944691669</v>
      </c>
    </row>
    <row r="145" spans="1:24" x14ac:dyDescent="0.25">
      <c r="A145" t="s">
        <v>164</v>
      </c>
      <c r="B145" t="s">
        <v>20</v>
      </c>
      <c r="C145" t="s">
        <v>21</v>
      </c>
      <c r="D145" s="3">
        <v>359.2</v>
      </c>
      <c r="E145" s="3">
        <v>380.9</v>
      </c>
      <c r="F145" s="3">
        <v>360.7</v>
      </c>
      <c r="G145" s="3">
        <v>361.7</v>
      </c>
      <c r="H145" s="3">
        <v>377.3</v>
      </c>
      <c r="I145" s="3">
        <v>367.7</v>
      </c>
      <c r="J145" s="3">
        <v>364.5</v>
      </c>
      <c r="K145" s="3">
        <v>368</v>
      </c>
      <c r="L145" s="3">
        <v>370.9</v>
      </c>
      <c r="M145" s="3">
        <v>375.97261059352394</v>
      </c>
      <c r="N145" s="3">
        <v>381.81443919209289</v>
      </c>
      <c r="O145" s="3">
        <v>386.39263096877033</v>
      </c>
      <c r="P145" s="3">
        <v>382.70594613501231</v>
      </c>
      <c r="Q145" s="3">
        <v>387.38466713384724</v>
      </c>
      <c r="R145" s="3">
        <v>392.31462829736205</v>
      </c>
      <c r="S145" s="3">
        <v>390.5723080076524</v>
      </c>
      <c r="T145" s="3">
        <v>391.81899946780203</v>
      </c>
      <c r="U145" s="3">
        <v>410.63312056737595</v>
      </c>
      <c r="V145" s="3">
        <v>408.89007299270077</v>
      </c>
      <c r="W145" s="3">
        <v>407.58964795432917</v>
      </c>
      <c r="X145" s="3">
        <v>408.49833439287988</v>
      </c>
    </row>
    <row r="146" spans="1:24" x14ac:dyDescent="0.25">
      <c r="A146" t="s">
        <v>165</v>
      </c>
      <c r="B146" t="s">
        <v>20</v>
      </c>
      <c r="C146" t="s">
        <v>21</v>
      </c>
      <c r="D146" s="3">
        <v>442.79999999999995</v>
      </c>
      <c r="E146" s="3">
        <v>441.1</v>
      </c>
      <c r="F146" s="3">
        <v>433.3</v>
      </c>
      <c r="G146" s="3">
        <v>440.3</v>
      </c>
      <c r="H146" s="3">
        <v>430.09999999999997</v>
      </c>
      <c r="I146" s="3">
        <v>430.4</v>
      </c>
      <c r="J146" s="3">
        <v>438.6</v>
      </c>
      <c r="K146" s="3">
        <v>432</v>
      </c>
      <c r="L146" s="3">
        <v>435.5</v>
      </c>
      <c r="M146" s="3">
        <v>452.97156818033744</v>
      </c>
      <c r="N146" s="3">
        <v>467.60562956596476</v>
      </c>
      <c r="O146" s="3">
        <v>474.77522643286716</v>
      </c>
      <c r="P146" s="3">
        <v>468.99003147953829</v>
      </c>
      <c r="Q146" s="3">
        <v>467.03676243868256</v>
      </c>
      <c r="R146" s="3">
        <v>483.25863309352519</v>
      </c>
      <c r="S146" s="3">
        <v>483.70651134189671</v>
      </c>
      <c r="T146" s="3">
        <v>489.17424161788188</v>
      </c>
      <c r="U146" s="3">
        <v>481.87139264990327</v>
      </c>
      <c r="V146" s="3">
        <v>490.39920025388761</v>
      </c>
      <c r="W146" s="3">
        <v>502.78955280685057</v>
      </c>
      <c r="X146" s="3">
        <v>508.36685314685315</v>
      </c>
    </row>
    <row r="147" spans="1:24" x14ac:dyDescent="0.25">
      <c r="A147" t="s">
        <v>166</v>
      </c>
      <c r="B147" t="s">
        <v>20</v>
      </c>
      <c r="C147" t="s">
        <v>21</v>
      </c>
      <c r="D147" s="3">
        <v>297.8</v>
      </c>
      <c r="E147" s="3">
        <v>290.60000000000002</v>
      </c>
      <c r="F147" s="3">
        <v>287.39999999999998</v>
      </c>
      <c r="G147" s="3">
        <v>289.8</v>
      </c>
      <c r="H147" s="3">
        <v>295.7</v>
      </c>
      <c r="I147" s="3">
        <v>301.20000000000005</v>
      </c>
      <c r="J147" s="3">
        <v>304.8</v>
      </c>
      <c r="K147" s="3">
        <v>303.59999999999997</v>
      </c>
      <c r="L147" s="3">
        <v>309.40000000000003</v>
      </c>
      <c r="M147" s="3">
        <v>318.28575802983909</v>
      </c>
      <c r="N147" s="3">
        <v>327.05390345222742</v>
      </c>
      <c r="O147" s="3">
        <v>311.40547786392295</v>
      </c>
      <c r="P147" s="3">
        <v>305.98733823015044</v>
      </c>
      <c r="Q147" s="3">
        <v>316.20192011212328</v>
      </c>
      <c r="R147" s="3">
        <v>313.41067146282978</v>
      </c>
      <c r="S147" s="3">
        <v>303.43533752391363</v>
      </c>
      <c r="T147" s="3">
        <v>316.39506386375734</v>
      </c>
      <c r="U147" s="3">
        <v>317.1748549323018</v>
      </c>
      <c r="V147" s="3">
        <v>320.3454839733418</v>
      </c>
      <c r="W147" s="3">
        <v>331.88921027592761</v>
      </c>
      <c r="X147" s="3">
        <v>320.62181182453907</v>
      </c>
    </row>
    <row r="148" spans="1:24" x14ac:dyDescent="0.25">
      <c r="A148" t="s">
        <v>167</v>
      </c>
      <c r="B148" t="s">
        <v>20</v>
      </c>
      <c r="C148" t="s">
        <v>21</v>
      </c>
      <c r="D148" s="3">
        <v>277</v>
      </c>
      <c r="E148" s="3">
        <v>289.39999999999998</v>
      </c>
      <c r="F148" s="3">
        <v>283.2</v>
      </c>
      <c r="G148" s="3">
        <v>297.5</v>
      </c>
      <c r="H148" s="3">
        <v>280.40000000000003</v>
      </c>
      <c r="I148" s="3">
        <v>281.5</v>
      </c>
      <c r="J148" s="3">
        <v>305.2</v>
      </c>
      <c r="K148" s="3">
        <v>297.8</v>
      </c>
      <c r="L148" s="3">
        <v>312.09999999999997</v>
      </c>
      <c r="M148" s="3">
        <v>318.77106000390904</v>
      </c>
      <c r="N148" s="3">
        <v>325.10946855751331</v>
      </c>
      <c r="O148" s="3">
        <v>315.49144989493516</v>
      </c>
      <c r="P148" s="3">
        <v>309.14977264777889</v>
      </c>
      <c r="Q148" s="3">
        <v>315.15543097407146</v>
      </c>
      <c r="R148" s="3">
        <v>325.75323741007196</v>
      </c>
      <c r="S148" s="3">
        <v>322.9083014484832</v>
      </c>
      <c r="T148" s="3">
        <v>318.4262240553486</v>
      </c>
      <c r="U148" s="3">
        <v>329.60934235976788</v>
      </c>
      <c r="V148" s="3">
        <v>342.18748333862266</v>
      </c>
      <c r="W148" s="3">
        <v>338.74329210275926</v>
      </c>
      <c r="X148" s="3">
        <v>338.91166560712014</v>
      </c>
    </row>
    <row r="149" spans="1:24" x14ac:dyDescent="0.25">
      <c r="A149" t="s">
        <v>168</v>
      </c>
      <c r="B149" t="s">
        <v>20</v>
      </c>
      <c r="C149" t="s">
        <v>21</v>
      </c>
      <c r="D149" s="3"/>
      <c r="E149" s="3"/>
      <c r="F149" s="3">
        <v>534.29999999999995</v>
      </c>
      <c r="G149" s="3">
        <v>546.4</v>
      </c>
      <c r="H149" s="3">
        <v>553.4</v>
      </c>
      <c r="I149" s="3">
        <v>548.80000000000007</v>
      </c>
      <c r="J149" s="3">
        <v>558.5</v>
      </c>
      <c r="K149" s="3">
        <v>575.1</v>
      </c>
      <c r="L149" s="3">
        <v>591.5</v>
      </c>
      <c r="M149" s="3">
        <v>561.17802803591121</v>
      </c>
      <c r="N149" s="3">
        <v>578.42007593735173</v>
      </c>
      <c r="O149" s="3">
        <v>556.85460773120201</v>
      </c>
      <c r="P149" s="3">
        <v>566.34323667584636</v>
      </c>
      <c r="Q149" s="3">
        <v>584.00695940347975</v>
      </c>
      <c r="R149" s="3">
        <v>589.96372517095404</v>
      </c>
      <c r="S149" s="3">
        <v>600.74037993180718</v>
      </c>
      <c r="T149" s="3">
        <v>621.23782306163025</v>
      </c>
      <c r="U149" s="3">
        <v>635.91279894441698</v>
      </c>
      <c r="V149" s="3">
        <v>642.09600728959572</v>
      </c>
      <c r="W149" s="3">
        <v>657.30523560209429</v>
      </c>
      <c r="X149" s="3">
        <v>654.0928136028233</v>
      </c>
    </row>
    <row r="150" spans="1:24" x14ac:dyDescent="0.25">
      <c r="A150" t="s">
        <v>169</v>
      </c>
      <c r="B150" t="s">
        <v>20</v>
      </c>
      <c r="C150" t="s">
        <v>21</v>
      </c>
      <c r="D150" s="3"/>
      <c r="E150" s="3"/>
      <c r="F150" s="3">
        <v>652.29999999999995</v>
      </c>
      <c r="G150" s="3">
        <v>651</v>
      </c>
      <c r="H150" s="3">
        <v>664.69999999999993</v>
      </c>
      <c r="I150" s="3">
        <v>669.5</v>
      </c>
      <c r="J150" s="3">
        <v>667.8</v>
      </c>
      <c r="K150" s="3">
        <v>673.7</v>
      </c>
      <c r="L150" s="3">
        <v>671.80000000000007</v>
      </c>
      <c r="M150" s="3">
        <v>668.79154197511423</v>
      </c>
      <c r="N150" s="3">
        <v>679.41983863312771</v>
      </c>
      <c r="O150" s="3">
        <v>670.96693850921542</v>
      </c>
      <c r="P150" s="3">
        <v>686.60686862141586</v>
      </c>
      <c r="Q150" s="3">
        <v>699.2946810273404</v>
      </c>
      <c r="R150" s="3">
        <v>703.08042982741779</v>
      </c>
      <c r="S150" s="3">
        <v>721.28067868160417</v>
      </c>
      <c r="T150" s="3">
        <v>740.92370775347922</v>
      </c>
      <c r="U150" s="3">
        <v>743.8362196932211</v>
      </c>
      <c r="V150" s="3">
        <v>758.41333664678609</v>
      </c>
      <c r="W150" s="3">
        <v>758.13089005235599</v>
      </c>
      <c r="X150" s="3">
        <v>756.73161693936481</v>
      </c>
    </row>
    <row r="151" spans="1:24" x14ac:dyDescent="0.25">
      <c r="A151" t="s">
        <v>170</v>
      </c>
      <c r="B151" t="s">
        <v>20</v>
      </c>
      <c r="C151" t="s">
        <v>21</v>
      </c>
      <c r="D151" s="3"/>
      <c r="E151" s="3"/>
      <c r="F151" s="3">
        <v>382.9</v>
      </c>
      <c r="G151" s="3">
        <v>385.4</v>
      </c>
      <c r="H151" s="3">
        <v>390.7</v>
      </c>
      <c r="I151" s="3">
        <v>395.5</v>
      </c>
      <c r="J151" s="3">
        <v>397.6</v>
      </c>
      <c r="K151" s="3">
        <v>397.90000000000003</v>
      </c>
      <c r="L151" s="3">
        <v>420.4</v>
      </c>
      <c r="M151" s="3">
        <v>397.75978894314062</v>
      </c>
      <c r="N151" s="3">
        <v>414.1252017085904</v>
      </c>
      <c r="O151" s="3">
        <v>412.08357527320175</v>
      </c>
      <c r="P151" s="3">
        <v>424.58519358496682</v>
      </c>
      <c r="Q151" s="3">
        <v>427.88818558409281</v>
      </c>
      <c r="R151" s="3">
        <v>432.05714750895476</v>
      </c>
      <c r="S151" s="3">
        <v>426.25569085890567</v>
      </c>
      <c r="T151" s="3">
        <v>446.52857852882698</v>
      </c>
      <c r="U151" s="3">
        <v>464.78528781131456</v>
      </c>
      <c r="V151" s="3">
        <v>462.3668323392975</v>
      </c>
      <c r="W151" s="3">
        <v>464.52539267015703</v>
      </c>
      <c r="X151" s="3">
        <v>477.49632659608608</v>
      </c>
    </row>
    <row r="152" spans="1:24" x14ac:dyDescent="0.25">
      <c r="A152" t="s">
        <v>171</v>
      </c>
      <c r="B152" t="s">
        <v>20</v>
      </c>
      <c r="C152" t="s">
        <v>21</v>
      </c>
      <c r="D152" s="3"/>
      <c r="E152" s="3"/>
      <c r="F152" s="3">
        <v>517.4</v>
      </c>
      <c r="G152" s="3">
        <v>543.09999999999991</v>
      </c>
      <c r="H152" s="3">
        <v>563.70000000000005</v>
      </c>
      <c r="I152" s="3">
        <v>566.5</v>
      </c>
      <c r="J152" s="3">
        <v>562</v>
      </c>
      <c r="K152" s="3">
        <v>575.29999999999995</v>
      </c>
      <c r="L152" s="3">
        <v>579.70000000000005</v>
      </c>
      <c r="M152" s="3">
        <v>557.31694755079548</v>
      </c>
      <c r="N152" s="3">
        <v>586.23697199810158</v>
      </c>
      <c r="O152" s="3">
        <v>586.05573315935419</v>
      </c>
      <c r="P152" s="3">
        <v>610.11675036449049</v>
      </c>
      <c r="Q152" s="3">
        <v>627.47761391880704</v>
      </c>
      <c r="R152" s="3">
        <v>631.91618365353315</v>
      </c>
      <c r="S152" s="3">
        <v>653.76418249715869</v>
      </c>
      <c r="T152" s="3">
        <v>670.48051689860836</v>
      </c>
      <c r="U152" s="3">
        <v>683.17992742866568</v>
      </c>
      <c r="V152" s="3">
        <v>687.11734592445328</v>
      </c>
      <c r="W152" s="3">
        <v>702.55340314136117</v>
      </c>
      <c r="X152" s="3">
        <v>722.67776708373435</v>
      </c>
    </row>
    <row r="153" spans="1:24" x14ac:dyDescent="0.25">
      <c r="A153" t="s">
        <v>172</v>
      </c>
      <c r="B153" t="s">
        <v>20</v>
      </c>
      <c r="C153" t="s">
        <v>21</v>
      </c>
      <c r="D153" s="3"/>
      <c r="E153" s="3"/>
      <c r="F153" s="3">
        <v>380.2</v>
      </c>
      <c r="G153" s="3">
        <v>387.2</v>
      </c>
      <c r="H153" s="3">
        <v>391.6</v>
      </c>
      <c r="I153" s="3">
        <v>393.90000000000003</v>
      </c>
      <c r="J153" s="3">
        <v>397.2</v>
      </c>
      <c r="K153" s="3">
        <v>398.5</v>
      </c>
      <c r="L153" s="3">
        <v>403.29999999999995</v>
      </c>
      <c r="M153" s="3">
        <v>390.03106000945036</v>
      </c>
      <c r="N153" s="3">
        <v>412.07527289985762</v>
      </c>
      <c r="O153" s="3">
        <v>402.69231772957113</v>
      </c>
      <c r="P153" s="3">
        <v>412.2922728009072</v>
      </c>
      <c r="Q153" s="3">
        <v>428.3331565865783</v>
      </c>
      <c r="R153" s="3">
        <v>428.32614783458149</v>
      </c>
      <c r="S153" s="3">
        <v>446.31919142717976</v>
      </c>
      <c r="T153" s="3">
        <v>452.65521868787272</v>
      </c>
      <c r="U153" s="3">
        <v>449.32937489691568</v>
      </c>
      <c r="V153" s="3">
        <v>454.43865142478461</v>
      </c>
      <c r="W153" s="3">
        <v>460.11982984293195</v>
      </c>
      <c r="X153" s="3">
        <v>459.41841514276553</v>
      </c>
    </row>
    <row r="154" spans="1:24" x14ac:dyDescent="0.25">
      <c r="A154" t="s">
        <v>173</v>
      </c>
      <c r="B154" t="s">
        <v>20</v>
      </c>
      <c r="C154" t="s">
        <v>21</v>
      </c>
      <c r="D154" s="3"/>
      <c r="E154" s="3"/>
      <c r="F154" s="3">
        <v>275.60000000000002</v>
      </c>
      <c r="G154" s="3">
        <v>278.5</v>
      </c>
      <c r="H154" s="3">
        <v>273.59999999999997</v>
      </c>
      <c r="I154" s="3">
        <v>282.79999999999995</v>
      </c>
      <c r="J154" s="3">
        <v>286.5</v>
      </c>
      <c r="K154" s="3">
        <v>287.09999999999997</v>
      </c>
      <c r="L154" s="3">
        <v>290.5</v>
      </c>
      <c r="M154" s="3">
        <v>274.0308710033076</v>
      </c>
      <c r="N154" s="3">
        <v>289.30493592785956</v>
      </c>
      <c r="O154" s="3">
        <v>296.46109933126735</v>
      </c>
      <c r="P154" s="3">
        <v>307.204454884173</v>
      </c>
      <c r="Q154" s="3">
        <v>314.93287489643745</v>
      </c>
      <c r="R154" s="3">
        <v>315.50364702051451</v>
      </c>
      <c r="S154" s="3">
        <v>329.62591329761324</v>
      </c>
      <c r="T154" s="3">
        <v>334.3164015904573</v>
      </c>
      <c r="U154" s="3">
        <v>337.10813128814118</v>
      </c>
      <c r="V154" s="3">
        <v>336.66882041086814</v>
      </c>
      <c r="W154" s="3">
        <v>339.9535340314136</v>
      </c>
      <c r="X154" s="3">
        <v>348.16626564003849</v>
      </c>
    </row>
    <row r="155" spans="1:24" x14ac:dyDescent="0.25">
      <c r="A155" t="s">
        <v>174</v>
      </c>
      <c r="B155" t="s">
        <v>20</v>
      </c>
      <c r="C155" t="s">
        <v>21</v>
      </c>
      <c r="D155" s="3"/>
      <c r="E155" s="3"/>
      <c r="F155" s="3">
        <v>130</v>
      </c>
      <c r="G155" s="3">
        <v>122.8</v>
      </c>
      <c r="H155" s="3">
        <v>122</v>
      </c>
      <c r="I155" s="3">
        <v>120.5</v>
      </c>
      <c r="J155" s="3">
        <v>121.1</v>
      </c>
      <c r="K155" s="3">
        <v>123.5</v>
      </c>
      <c r="L155" s="3">
        <v>121.9</v>
      </c>
      <c r="M155" s="3">
        <v>111.79656638840764</v>
      </c>
      <c r="N155" s="3">
        <v>115.08984337921214</v>
      </c>
      <c r="O155" s="3">
        <v>117.79018104713751</v>
      </c>
      <c r="P155" s="3">
        <v>118.54254009395757</v>
      </c>
      <c r="Q155" s="3">
        <v>119.36652858326428</v>
      </c>
      <c r="R155" s="3">
        <v>123.94871377401498</v>
      </c>
      <c r="S155" s="3">
        <v>124.91396330573143</v>
      </c>
      <c r="T155" s="3">
        <v>127.85283300198807</v>
      </c>
      <c r="U155" s="3">
        <v>131.04349332013854</v>
      </c>
      <c r="V155" s="3">
        <v>138.48929754804507</v>
      </c>
      <c r="W155" s="3">
        <v>133.10654450261779</v>
      </c>
      <c r="X155" s="3">
        <v>133.51679499518769</v>
      </c>
    </row>
    <row r="156" spans="1:24" x14ac:dyDescent="0.25">
      <c r="A156" t="s">
        <v>175</v>
      </c>
      <c r="B156" t="s">
        <v>20</v>
      </c>
      <c r="C156" t="s">
        <v>21</v>
      </c>
      <c r="D156" s="3">
        <v>382.8</v>
      </c>
      <c r="E156" s="3">
        <v>368.90000000000003</v>
      </c>
      <c r="F156" s="3">
        <v>373.09999999999997</v>
      </c>
      <c r="G156" s="3">
        <v>399.5</v>
      </c>
      <c r="H156" s="3">
        <v>397.2</v>
      </c>
      <c r="I156" s="3">
        <v>380.7</v>
      </c>
      <c r="J156" s="3">
        <v>388.8</v>
      </c>
      <c r="K156" s="3">
        <v>412.3</v>
      </c>
      <c r="L156" s="3">
        <v>405.5</v>
      </c>
      <c r="M156" s="3">
        <v>413.8</v>
      </c>
      <c r="N156" s="3">
        <v>398.80627009646298</v>
      </c>
      <c r="O156" s="3">
        <v>386.293306122449</v>
      </c>
      <c r="P156" s="3">
        <v>398.80000000000007</v>
      </c>
      <c r="Q156" s="3">
        <v>410.8</v>
      </c>
      <c r="R156" s="3">
        <v>419.79421422986707</v>
      </c>
      <c r="S156" s="3">
        <v>423.6</v>
      </c>
      <c r="T156" s="3">
        <v>428.59999999999997</v>
      </c>
      <c r="U156" s="3">
        <v>432.50559440559437</v>
      </c>
      <c r="V156" s="3">
        <v>442.1</v>
      </c>
      <c r="W156" s="3">
        <v>449.99227306826702</v>
      </c>
      <c r="X156" s="3">
        <v>457</v>
      </c>
    </row>
    <row r="157" spans="1:24" x14ac:dyDescent="0.25">
      <c r="A157" t="s">
        <v>176</v>
      </c>
      <c r="B157" t="s">
        <v>20</v>
      </c>
      <c r="C157" t="s">
        <v>21</v>
      </c>
      <c r="D157" s="3">
        <v>177</v>
      </c>
      <c r="E157" s="3">
        <v>182.10000000000002</v>
      </c>
      <c r="F157" s="3">
        <v>178</v>
      </c>
      <c r="G157" s="3">
        <v>183.5</v>
      </c>
      <c r="H157" s="3">
        <v>184.5</v>
      </c>
      <c r="I157" s="3">
        <v>179.6</v>
      </c>
      <c r="J157" s="3">
        <v>178.7</v>
      </c>
      <c r="K157" s="3">
        <v>182.4</v>
      </c>
      <c r="L157" s="3">
        <v>186.9</v>
      </c>
      <c r="M157" s="3">
        <v>183.4286956521739</v>
      </c>
      <c r="N157" s="3">
        <v>189.22621722846441</v>
      </c>
      <c r="O157" s="3">
        <v>184.79337191934277</v>
      </c>
      <c r="P157" s="3">
        <v>173.85141388174807</v>
      </c>
      <c r="Q157" s="3">
        <v>166.17340216322518</v>
      </c>
      <c r="R157" s="3">
        <v>159.55455974842766</v>
      </c>
      <c r="S157" s="3">
        <v>163.01746666666665</v>
      </c>
      <c r="T157" s="3">
        <v>170.81326530612245</v>
      </c>
      <c r="U157" s="3">
        <v>170.27993180711155</v>
      </c>
      <c r="V157" s="3">
        <v>175.02605633802818</v>
      </c>
      <c r="W157" s="3">
        <v>180.95313523631259</v>
      </c>
      <c r="X157" s="3">
        <v>180.45207166853305</v>
      </c>
    </row>
    <row r="158" spans="1:24" x14ac:dyDescent="0.25">
      <c r="A158" t="s">
        <v>177</v>
      </c>
      <c r="B158" t="s">
        <v>20</v>
      </c>
      <c r="C158" t="s">
        <v>21</v>
      </c>
      <c r="D158" s="3">
        <v>500.2</v>
      </c>
      <c r="E158" s="3">
        <v>508.1</v>
      </c>
      <c r="F158" s="3">
        <v>519.4</v>
      </c>
      <c r="G158" s="3">
        <v>519.4</v>
      </c>
      <c r="H158" s="3">
        <v>540.70000000000005</v>
      </c>
      <c r="I158" s="3">
        <v>538.29999999999995</v>
      </c>
      <c r="J158" s="3">
        <v>540.79999999999995</v>
      </c>
      <c r="K158" s="3">
        <v>565.5</v>
      </c>
      <c r="L158" s="3">
        <v>555.4</v>
      </c>
      <c r="M158" s="3">
        <v>571.84956521739127</v>
      </c>
      <c r="N158" s="3">
        <v>578.58021790943144</v>
      </c>
      <c r="O158" s="3">
        <v>569.41116504854369</v>
      </c>
      <c r="P158" s="3">
        <v>529.5824978577549</v>
      </c>
      <c r="Q158" s="3">
        <v>495.25211406096355</v>
      </c>
      <c r="R158" s="3">
        <v>462.92659853249472</v>
      </c>
      <c r="S158" s="3">
        <v>476.71013333333337</v>
      </c>
      <c r="T158" s="3">
        <v>498.01301020408152</v>
      </c>
      <c r="U158" s="3">
        <v>517.9471018022407</v>
      </c>
      <c r="V158" s="3">
        <v>524.93859154929578</v>
      </c>
      <c r="W158" s="3">
        <v>535.69148338792706</v>
      </c>
      <c r="X158" s="3">
        <v>527.63191489361702</v>
      </c>
    </row>
    <row r="159" spans="1:24" x14ac:dyDescent="0.25">
      <c r="A159" t="s">
        <v>178</v>
      </c>
      <c r="B159" t="s">
        <v>20</v>
      </c>
      <c r="C159" t="s">
        <v>21</v>
      </c>
      <c r="D159" s="3">
        <v>66.599999999999994</v>
      </c>
      <c r="E159" s="3">
        <v>65.099999999999994</v>
      </c>
      <c r="F159" s="3">
        <v>66</v>
      </c>
      <c r="G159" s="3">
        <v>66.5</v>
      </c>
      <c r="H159" s="3">
        <v>65.900000000000006</v>
      </c>
      <c r="I159" s="3">
        <v>64.8</v>
      </c>
      <c r="J159" s="3">
        <v>64.600000000000009</v>
      </c>
      <c r="K159" s="3">
        <v>65.900000000000006</v>
      </c>
      <c r="L159" s="3">
        <v>69.300000000000011</v>
      </c>
      <c r="M159" s="3">
        <v>69.809565217391295</v>
      </c>
      <c r="N159" s="3">
        <v>72.560197480422204</v>
      </c>
      <c r="O159" s="3">
        <v>70.396657953696788</v>
      </c>
      <c r="P159" s="3">
        <v>65.591709511568126</v>
      </c>
      <c r="Q159" s="3">
        <v>58.702654867256641</v>
      </c>
      <c r="R159" s="3">
        <v>57.120492662473801</v>
      </c>
      <c r="S159" s="3">
        <v>61.508826666666664</v>
      </c>
      <c r="T159" s="3">
        <v>61.707142857142863</v>
      </c>
      <c r="U159" s="3">
        <v>58.345786653677536</v>
      </c>
      <c r="V159" s="3">
        <v>62.820985915492962</v>
      </c>
      <c r="W159" s="3">
        <v>63.736382779597569</v>
      </c>
      <c r="X159" s="3">
        <v>64.860134378499438</v>
      </c>
    </row>
    <row r="160" spans="1:24" x14ac:dyDescent="0.25">
      <c r="A160" t="s">
        <v>179</v>
      </c>
      <c r="B160" t="s">
        <v>20</v>
      </c>
      <c r="C160" t="s">
        <v>21</v>
      </c>
      <c r="D160" s="3">
        <v>88.9</v>
      </c>
      <c r="E160" s="3">
        <v>93.4</v>
      </c>
      <c r="F160" s="3">
        <v>89.1</v>
      </c>
      <c r="G160" s="3">
        <v>98.4</v>
      </c>
      <c r="H160" s="3">
        <v>98.6</v>
      </c>
      <c r="I160" s="3">
        <v>100.2</v>
      </c>
      <c r="J160" s="3">
        <v>95.1</v>
      </c>
      <c r="K160" s="3">
        <v>99.6</v>
      </c>
      <c r="L160" s="3">
        <v>100.8</v>
      </c>
      <c r="M160" s="3">
        <v>101.99478260869564</v>
      </c>
      <c r="N160" s="3">
        <v>102.53220973782771</v>
      </c>
      <c r="O160" s="3">
        <v>103.23110530246453</v>
      </c>
      <c r="P160" s="3">
        <v>94.226670951156805</v>
      </c>
      <c r="Q160" s="3">
        <v>88.394346116027535</v>
      </c>
      <c r="R160" s="3">
        <v>85.518920335429783</v>
      </c>
      <c r="S160" s="3">
        <v>85.928426666666681</v>
      </c>
      <c r="T160" s="3">
        <v>86.34617346938775</v>
      </c>
      <c r="U160" s="3">
        <v>85.760155869459325</v>
      </c>
      <c r="V160" s="3">
        <v>86.11521126760563</v>
      </c>
      <c r="W160" s="3">
        <v>92.494267664950868</v>
      </c>
      <c r="X160" s="3">
        <v>96.906718924972012</v>
      </c>
    </row>
    <row r="161" spans="1:24" x14ac:dyDescent="0.25">
      <c r="A161" t="s">
        <v>180</v>
      </c>
      <c r="B161" t="s">
        <v>20</v>
      </c>
      <c r="C161" t="s">
        <v>21</v>
      </c>
      <c r="D161" s="3">
        <v>206.89999999999998</v>
      </c>
      <c r="E161" s="3">
        <v>212.1</v>
      </c>
      <c r="F161" s="3">
        <v>218.10000000000002</v>
      </c>
      <c r="G161" s="3">
        <v>217</v>
      </c>
      <c r="H161" s="3">
        <v>223.79999999999998</v>
      </c>
      <c r="I161" s="3">
        <v>229.7</v>
      </c>
      <c r="J161" s="3">
        <v>227.2</v>
      </c>
      <c r="K161" s="3">
        <v>227.3</v>
      </c>
      <c r="L161" s="3">
        <v>226.5</v>
      </c>
      <c r="M161" s="3">
        <v>228.14086956521743</v>
      </c>
      <c r="N161" s="3">
        <v>232.00279196458973</v>
      </c>
      <c r="O161" s="3">
        <v>234.5457991038088</v>
      </c>
      <c r="P161" s="3">
        <v>219.24573693230502</v>
      </c>
      <c r="Q161" s="3">
        <v>201.84503441494593</v>
      </c>
      <c r="R161" s="3">
        <v>188.86512054507335</v>
      </c>
      <c r="S161" s="3">
        <v>188.3232266666667</v>
      </c>
      <c r="T161" s="3">
        <v>190.1142857142857</v>
      </c>
      <c r="U161" s="3">
        <v>189.48358499756455</v>
      </c>
      <c r="V161" s="3">
        <v>205.08</v>
      </c>
      <c r="W161" s="3">
        <v>209.05935891436593</v>
      </c>
      <c r="X161" s="3">
        <v>208.81131019036954</v>
      </c>
    </row>
    <row r="162" spans="1:24" x14ac:dyDescent="0.25">
      <c r="A162" t="s">
        <v>181</v>
      </c>
      <c r="B162" t="s">
        <v>20</v>
      </c>
      <c r="C162" t="s">
        <v>21</v>
      </c>
      <c r="D162" s="3">
        <v>68</v>
      </c>
      <c r="E162" s="3">
        <v>70.8</v>
      </c>
      <c r="F162" s="3">
        <v>68.8</v>
      </c>
      <c r="G162" s="3">
        <v>69</v>
      </c>
      <c r="H162" s="3">
        <v>71.900000000000006</v>
      </c>
      <c r="I162" s="3">
        <v>68.400000000000006</v>
      </c>
      <c r="J162" s="3">
        <v>71.2</v>
      </c>
      <c r="K162" s="3">
        <v>65.900000000000006</v>
      </c>
      <c r="L162" s="3">
        <v>66.099999999999994</v>
      </c>
      <c r="M162" s="3">
        <v>72.333913043478276</v>
      </c>
      <c r="N162" s="3">
        <v>71.695948246510042</v>
      </c>
      <c r="O162" s="3">
        <v>67.3442494398805</v>
      </c>
      <c r="P162" s="3">
        <v>67.542223650385608</v>
      </c>
      <c r="Q162" s="3">
        <v>66.893461160275322</v>
      </c>
      <c r="R162" s="3">
        <v>62.676493710691815</v>
      </c>
      <c r="S162" s="3">
        <v>59.881839999999997</v>
      </c>
      <c r="T162" s="3">
        <v>62.063775510204088</v>
      </c>
      <c r="U162" s="3">
        <v>63.727910375060887</v>
      </c>
      <c r="V162" s="3">
        <v>61.29704225352112</v>
      </c>
      <c r="W162" s="3">
        <v>67.096654188114172</v>
      </c>
      <c r="X162" s="3">
        <v>66.040761478163489</v>
      </c>
    </row>
    <row r="163" spans="1:24" x14ac:dyDescent="0.25">
      <c r="A163" t="s">
        <v>182</v>
      </c>
      <c r="B163" t="s">
        <v>20</v>
      </c>
      <c r="C163" t="s">
        <v>21</v>
      </c>
      <c r="D163" s="3">
        <v>205.7</v>
      </c>
      <c r="E163" s="3">
        <v>212</v>
      </c>
      <c r="F163" s="3">
        <v>209.8</v>
      </c>
      <c r="G163" s="3">
        <v>205.89999999999998</v>
      </c>
      <c r="H163" s="3">
        <v>213.29999999999998</v>
      </c>
      <c r="I163" s="3">
        <v>203.8</v>
      </c>
      <c r="J163" s="3">
        <v>205.29999999999998</v>
      </c>
      <c r="K163" s="3">
        <v>205.7</v>
      </c>
      <c r="L163" s="3">
        <v>211.7</v>
      </c>
      <c r="M163" s="3">
        <v>211.29043478260866</v>
      </c>
      <c r="N163" s="3">
        <v>214.02621722846442</v>
      </c>
      <c r="O163" s="3">
        <v>214.25238984316655</v>
      </c>
      <c r="P163" s="3">
        <v>199.46662382176521</v>
      </c>
      <c r="Q163" s="3">
        <v>181.30265486725665</v>
      </c>
      <c r="R163" s="3">
        <v>176.8208071278826</v>
      </c>
      <c r="S163" s="3">
        <v>175.21871999999999</v>
      </c>
      <c r="T163" s="3">
        <v>181.33596938775511</v>
      </c>
      <c r="U163" s="3">
        <v>176.89551875304434</v>
      </c>
      <c r="V163" s="3">
        <v>183.42098591549296</v>
      </c>
      <c r="W163" s="3">
        <v>187.36509124941506</v>
      </c>
      <c r="X163" s="3">
        <v>182.16606942889138</v>
      </c>
    </row>
    <row r="164" spans="1:24" x14ac:dyDescent="0.25">
      <c r="A164" t="s">
        <v>183</v>
      </c>
      <c r="B164" t="s">
        <v>20</v>
      </c>
      <c r="C164" t="s">
        <v>21</v>
      </c>
      <c r="D164" s="3">
        <v>135.1</v>
      </c>
      <c r="E164" s="3">
        <v>136.1</v>
      </c>
      <c r="F164" s="3">
        <v>126.9</v>
      </c>
      <c r="G164" s="3">
        <v>136.6</v>
      </c>
      <c r="H164" s="3">
        <v>148.5</v>
      </c>
      <c r="I164" s="3">
        <v>139.6</v>
      </c>
      <c r="J164" s="3">
        <v>150.19999999999999</v>
      </c>
      <c r="K164" s="3">
        <v>154.10000000000002</v>
      </c>
      <c r="L164" s="3">
        <v>152.89999999999998</v>
      </c>
      <c r="M164" s="3">
        <v>154.08000000000001</v>
      </c>
      <c r="N164" s="3">
        <v>148.3089547156963</v>
      </c>
      <c r="O164" s="3">
        <v>148.94249439880508</v>
      </c>
      <c r="P164" s="3">
        <v>142.32904884318768</v>
      </c>
      <c r="Q164" s="3">
        <v>125.87212389380529</v>
      </c>
      <c r="R164" s="3">
        <v>129.20044549266248</v>
      </c>
      <c r="S164" s="3">
        <v>133.39805333333334</v>
      </c>
      <c r="T164" s="3">
        <v>136.77857142857141</v>
      </c>
      <c r="U164" s="3">
        <v>137.7071602532879</v>
      </c>
      <c r="V164" s="3">
        <v>149.14056338028172</v>
      </c>
      <c r="W164" s="3">
        <v>149.01534861956014</v>
      </c>
      <c r="X164" s="3">
        <v>146.47144456886898</v>
      </c>
    </row>
    <row r="165" spans="1:24" x14ac:dyDescent="0.25">
      <c r="A165" t="s">
        <v>184</v>
      </c>
      <c r="B165" t="s">
        <v>20</v>
      </c>
      <c r="C165" t="s">
        <v>21</v>
      </c>
      <c r="D165" s="3">
        <v>184.4</v>
      </c>
      <c r="E165" s="3">
        <v>187.9</v>
      </c>
      <c r="F165" s="3">
        <v>175.39999999999998</v>
      </c>
      <c r="G165" s="3">
        <v>181</v>
      </c>
      <c r="H165" s="3">
        <v>179.8</v>
      </c>
      <c r="I165" s="3">
        <v>175.2</v>
      </c>
      <c r="J165" s="3">
        <v>180.6</v>
      </c>
      <c r="K165" s="3">
        <v>183.1</v>
      </c>
      <c r="L165" s="3">
        <v>182.9</v>
      </c>
      <c r="M165" s="3">
        <v>189.91652173913045</v>
      </c>
      <c r="N165" s="3">
        <v>188.14470548178414</v>
      </c>
      <c r="O165" s="3">
        <v>182.95403286034355</v>
      </c>
      <c r="P165" s="3">
        <v>173.62973436161099</v>
      </c>
      <c r="Q165" s="3">
        <v>162.09916420845624</v>
      </c>
      <c r="R165" s="3">
        <v>162.25424528301889</v>
      </c>
      <c r="S165" s="3">
        <v>162.6412</v>
      </c>
      <c r="T165" s="3">
        <v>162.98341836734696</v>
      </c>
      <c r="U165" s="3">
        <v>163.42532878714076</v>
      </c>
      <c r="V165" s="3">
        <v>172.09619718309858</v>
      </c>
      <c r="W165" s="3">
        <v>174.2842302292934</v>
      </c>
      <c r="X165" s="3">
        <v>180.71422172452409</v>
      </c>
    </row>
    <row r="166" spans="1:24" x14ac:dyDescent="0.25">
      <c r="A166" t="s">
        <v>185</v>
      </c>
      <c r="B166" t="s">
        <v>20</v>
      </c>
      <c r="C166" t="s">
        <v>21</v>
      </c>
      <c r="D166" s="3">
        <v>1047.2</v>
      </c>
      <c r="E166" s="3">
        <v>1074.8999999999999</v>
      </c>
      <c r="F166" s="3">
        <v>1156.2</v>
      </c>
      <c r="G166" s="3">
        <v>1192.2</v>
      </c>
      <c r="H166" s="3">
        <v>1212.4000000000001</v>
      </c>
      <c r="I166" s="3">
        <v>1273.7</v>
      </c>
      <c r="J166" s="3">
        <v>1293.0999999999999</v>
      </c>
      <c r="K166" s="3">
        <v>1327.4</v>
      </c>
      <c r="L166" s="3">
        <v>1326.7</v>
      </c>
      <c r="M166" s="3">
        <v>1383.8921739130435</v>
      </c>
      <c r="N166" s="3">
        <v>1378.8692202928157</v>
      </c>
      <c r="O166" s="3">
        <v>1347.2796676624348</v>
      </c>
      <c r="P166" s="3">
        <v>1267.7399100257069</v>
      </c>
      <c r="Q166" s="3">
        <v>1157.3558013765978</v>
      </c>
      <c r="R166" s="3">
        <v>1118.8782756813418</v>
      </c>
      <c r="S166" s="3">
        <v>1134.7022933333333</v>
      </c>
      <c r="T166" s="3">
        <v>1138.4380102040818</v>
      </c>
      <c r="U166" s="3">
        <v>1154.5439357038481</v>
      </c>
      <c r="V166" s="3">
        <v>1145.3559154929578</v>
      </c>
      <c r="W166" s="3">
        <v>1159.5566448291997</v>
      </c>
      <c r="X166" s="3">
        <v>1214.3599104143336</v>
      </c>
    </row>
    <row r="167" spans="1:24" x14ac:dyDescent="0.25">
      <c r="A167" t="s">
        <v>186</v>
      </c>
      <c r="B167" t="s">
        <v>20</v>
      </c>
      <c r="C167" t="s">
        <v>21</v>
      </c>
      <c r="D167" s="3">
        <v>49.1</v>
      </c>
      <c r="E167" s="3">
        <v>48.2</v>
      </c>
      <c r="F167" s="3">
        <v>52.6</v>
      </c>
      <c r="G167" s="3">
        <v>55.199999999999996</v>
      </c>
      <c r="H167" s="3">
        <v>54.5</v>
      </c>
      <c r="I167" s="3">
        <v>57.599999999999994</v>
      </c>
      <c r="J167" s="3">
        <v>58</v>
      </c>
      <c r="K167" s="3">
        <v>58.1</v>
      </c>
      <c r="L167" s="3">
        <v>59.6</v>
      </c>
      <c r="M167" s="3">
        <v>57.717391304347828</v>
      </c>
      <c r="N167" s="3">
        <v>58.482567245488596</v>
      </c>
      <c r="O167" s="3">
        <v>57.226213592233016</v>
      </c>
      <c r="P167" s="3">
        <v>54.887853470437022</v>
      </c>
      <c r="Q167" s="3">
        <v>54.33800393313669</v>
      </c>
      <c r="R167" s="3">
        <v>55.134381551362672</v>
      </c>
      <c r="S167" s="3">
        <v>52.50432</v>
      </c>
      <c r="T167" s="3">
        <v>56.700510204081638</v>
      </c>
      <c r="U167" s="3">
        <v>57.153385289819781</v>
      </c>
      <c r="V167" s="3">
        <v>58.153239436619714</v>
      </c>
      <c r="W167" s="3">
        <v>59.178474496958351</v>
      </c>
      <c r="X167" s="3">
        <v>65.21780515117581</v>
      </c>
    </row>
    <row r="168" spans="1:24" x14ac:dyDescent="0.25">
      <c r="A168" t="s">
        <v>187</v>
      </c>
      <c r="B168" t="s">
        <v>20</v>
      </c>
      <c r="C168" t="s">
        <v>21</v>
      </c>
      <c r="D168" s="3">
        <v>89.9</v>
      </c>
      <c r="E168" s="3">
        <v>86</v>
      </c>
      <c r="F168" s="3">
        <v>92.9</v>
      </c>
      <c r="G168" s="3">
        <v>93.7</v>
      </c>
      <c r="H168" s="3">
        <v>98</v>
      </c>
      <c r="I168" s="3">
        <v>103.60000000000001</v>
      </c>
      <c r="J168" s="3">
        <v>101.1</v>
      </c>
      <c r="K168" s="3">
        <v>102.5</v>
      </c>
      <c r="L168" s="3">
        <v>107.30000000000001</v>
      </c>
      <c r="M168" s="3">
        <v>106.81391304347827</v>
      </c>
      <c r="N168" s="3">
        <v>104.41671773918965</v>
      </c>
      <c r="O168" s="3">
        <v>100.49176624346526</v>
      </c>
      <c r="P168" s="3">
        <v>102.65289203084832</v>
      </c>
      <c r="Q168" s="3">
        <v>102.87600786627335</v>
      </c>
      <c r="R168" s="3">
        <v>99.05361635220126</v>
      </c>
      <c r="S168" s="3">
        <v>103.59461333333333</v>
      </c>
      <c r="T168" s="3">
        <v>113.70892857142859</v>
      </c>
      <c r="U168" s="3">
        <v>106.96760837798344</v>
      </c>
      <c r="V168" s="3">
        <v>109.50647887323942</v>
      </c>
      <c r="W168" s="3">
        <v>110.1134066448292</v>
      </c>
      <c r="X168" s="3">
        <v>112.59339305711089</v>
      </c>
    </row>
    <row r="169" spans="1:24" x14ac:dyDescent="0.25">
      <c r="A169" t="s">
        <v>188</v>
      </c>
      <c r="B169" t="s">
        <v>20</v>
      </c>
      <c r="C169" t="s">
        <v>21</v>
      </c>
      <c r="D169" s="3">
        <v>205.39999999999998</v>
      </c>
      <c r="E169" s="3">
        <v>207.2</v>
      </c>
      <c r="F169" s="3">
        <v>210.39999999999998</v>
      </c>
      <c r="G169" s="3">
        <v>205.9</v>
      </c>
      <c r="H169" s="3">
        <v>206</v>
      </c>
      <c r="I169" s="3">
        <v>213.10000000000002</v>
      </c>
      <c r="J169" s="3">
        <v>209.20000000000002</v>
      </c>
      <c r="K169" s="3">
        <v>213</v>
      </c>
      <c r="L169" s="3">
        <v>213.6</v>
      </c>
      <c r="M169" s="3">
        <v>210.22521739130434</v>
      </c>
      <c r="N169" s="3">
        <v>208.05403472931562</v>
      </c>
      <c r="O169" s="3">
        <v>209.64747946228533</v>
      </c>
      <c r="P169" s="3">
        <v>205.9460796915167</v>
      </c>
      <c r="Q169" s="3">
        <v>189.20265486725663</v>
      </c>
      <c r="R169" s="3">
        <v>180.39604297693919</v>
      </c>
      <c r="S169" s="3">
        <v>180.67933333333335</v>
      </c>
      <c r="T169" s="3">
        <v>179.18903061224489</v>
      </c>
      <c r="U169" s="3">
        <v>189.66259132976134</v>
      </c>
      <c r="V169" s="3">
        <v>202.5407042253521</v>
      </c>
      <c r="W169" s="3">
        <v>214.36509124941506</v>
      </c>
      <c r="X169" s="3">
        <v>215.87424412094069</v>
      </c>
    </row>
    <row r="170" spans="1:24" x14ac:dyDescent="0.25">
      <c r="A170" t="s">
        <v>189</v>
      </c>
      <c r="B170" t="s">
        <v>20</v>
      </c>
      <c r="C170" t="s">
        <v>21</v>
      </c>
      <c r="D170" s="3">
        <v>3878.7999999999997</v>
      </c>
      <c r="E170" s="3">
        <v>3990.2999999999997</v>
      </c>
      <c r="F170" s="3">
        <v>4139.3999999999996</v>
      </c>
      <c r="G170" s="3">
        <v>4140.2999999999993</v>
      </c>
      <c r="H170" s="3">
        <v>4100.8</v>
      </c>
      <c r="I170" s="3">
        <v>4156.7</v>
      </c>
      <c r="J170" s="3">
        <v>4157.3</v>
      </c>
      <c r="K170" s="3">
        <v>4178.8999999999996</v>
      </c>
      <c r="L170" s="3">
        <v>4276.8999999999996</v>
      </c>
      <c r="M170" s="3">
        <v>4443.764000589912</v>
      </c>
      <c r="N170" s="3">
        <v>4450.9170064720784</v>
      </c>
      <c r="O170" s="3">
        <v>4362.2293658330691</v>
      </c>
      <c r="P170" s="3">
        <v>4371.8033391359395</v>
      </c>
      <c r="Q170" s="3">
        <v>4437.7296908215167</v>
      </c>
      <c r="R170" s="3">
        <v>4432.5848257006146</v>
      </c>
      <c r="S170" s="3">
        <v>4438.9440261865793</v>
      </c>
      <c r="T170" s="3">
        <v>4484.6963802914643</v>
      </c>
      <c r="U170" s="3">
        <v>4462.0210643015525</v>
      </c>
      <c r="V170" s="3">
        <v>4535.9583451394938</v>
      </c>
      <c r="W170" s="3">
        <v>4606.19337571094</v>
      </c>
      <c r="X170" s="3">
        <v>4620.1917574086838</v>
      </c>
    </row>
    <row r="171" spans="1:24" x14ac:dyDescent="0.25">
      <c r="A171" t="s">
        <v>190</v>
      </c>
      <c r="B171" t="s">
        <v>20</v>
      </c>
      <c r="C171" t="s">
        <v>21</v>
      </c>
      <c r="D171" s="3">
        <v>631</v>
      </c>
      <c r="E171" s="3">
        <v>653.1</v>
      </c>
      <c r="F171" s="3">
        <v>677.5</v>
      </c>
      <c r="G171" s="3">
        <v>669.2</v>
      </c>
      <c r="H171" s="3">
        <v>753.30000000000007</v>
      </c>
      <c r="I171" s="3">
        <v>705.4</v>
      </c>
      <c r="J171" s="3">
        <v>801.8</v>
      </c>
      <c r="K171" s="3">
        <v>797.8</v>
      </c>
      <c r="L171" s="3">
        <v>787.90000000000009</v>
      </c>
      <c r="M171" s="3">
        <v>789.32072313440176</v>
      </c>
      <c r="N171" s="3">
        <v>801.7210585556777</v>
      </c>
      <c r="O171" s="3">
        <v>813.14877070803004</v>
      </c>
      <c r="P171" s="3">
        <v>787.61033391359388</v>
      </c>
      <c r="Q171" s="3">
        <v>775.97093076447015</v>
      </c>
      <c r="R171" s="3">
        <v>761.65304169514695</v>
      </c>
      <c r="S171" s="3">
        <v>767.1386252045827</v>
      </c>
      <c r="T171" s="3">
        <v>764.09955308813335</v>
      </c>
      <c r="U171" s="3">
        <v>764.64201773835919</v>
      </c>
      <c r="V171" s="3">
        <v>794.10547351787272</v>
      </c>
      <c r="W171" s="3">
        <v>791.41830043492803</v>
      </c>
      <c r="X171" s="3">
        <v>776.95139903514814</v>
      </c>
    </row>
    <row r="172" spans="1:24" x14ac:dyDescent="0.25">
      <c r="A172" t="s">
        <v>191</v>
      </c>
      <c r="B172" t="s">
        <v>20</v>
      </c>
      <c r="C172" t="s">
        <v>21</v>
      </c>
      <c r="D172" s="3">
        <v>435.20000000000005</v>
      </c>
      <c r="E172" s="3">
        <v>434.90000000000003</v>
      </c>
      <c r="F172" s="3">
        <v>427.8</v>
      </c>
      <c r="G172" s="3">
        <v>424.09999999999997</v>
      </c>
      <c r="H172" s="3">
        <v>497.3</v>
      </c>
      <c r="I172" s="3">
        <v>438.5</v>
      </c>
      <c r="J172" s="3">
        <v>475.4</v>
      </c>
      <c r="K172" s="3">
        <v>473.6</v>
      </c>
      <c r="L172" s="3">
        <v>479.3</v>
      </c>
      <c r="M172" s="3">
        <v>485.18285812604466</v>
      </c>
      <c r="N172" s="3">
        <v>515.68549538256889</v>
      </c>
      <c r="O172" s="3">
        <v>503.64471879286691</v>
      </c>
      <c r="P172" s="3">
        <v>513.21903782244021</v>
      </c>
      <c r="Q172" s="3">
        <v>506.46892608239375</v>
      </c>
      <c r="R172" s="3">
        <v>504.17219412166776</v>
      </c>
      <c r="S172" s="3">
        <v>485.19034369885435</v>
      </c>
      <c r="T172" s="3">
        <v>475.71001526717555</v>
      </c>
      <c r="U172" s="3">
        <v>482.55133037694014</v>
      </c>
      <c r="V172" s="3">
        <v>487.13325795553618</v>
      </c>
      <c r="W172" s="3">
        <v>505.37494145199059</v>
      </c>
      <c r="X172" s="3">
        <v>496.16294968986904</v>
      </c>
    </row>
    <row r="173" spans="1:24" x14ac:dyDescent="0.25">
      <c r="A173" t="s">
        <v>192</v>
      </c>
      <c r="B173" t="s">
        <v>20</v>
      </c>
      <c r="C173" t="s">
        <v>21</v>
      </c>
      <c r="D173" s="3">
        <v>273.2</v>
      </c>
      <c r="E173" s="3">
        <v>272.60000000000002</v>
      </c>
      <c r="F173" s="3">
        <v>310.60000000000002</v>
      </c>
      <c r="G173" s="3">
        <v>307.8</v>
      </c>
      <c r="H173" s="3">
        <v>315.3</v>
      </c>
      <c r="I173" s="3">
        <v>294</v>
      </c>
      <c r="J173" s="3">
        <v>280.39999999999998</v>
      </c>
      <c r="K173" s="3">
        <v>316.10000000000002</v>
      </c>
      <c r="L173" s="3">
        <v>311</v>
      </c>
      <c r="M173" s="3">
        <v>309.11442581850355</v>
      </c>
      <c r="N173" s="3">
        <v>316.22470389603745</v>
      </c>
      <c r="O173" s="3">
        <v>329.87547747177376</v>
      </c>
      <c r="P173" s="3">
        <v>315.1844358284539</v>
      </c>
      <c r="Q173" s="3">
        <v>321.05258725076015</v>
      </c>
      <c r="R173" s="3">
        <v>318.0674504442926</v>
      </c>
      <c r="S173" s="3">
        <v>316.911620294599</v>
      </c>
      <c r="T173" s="3">
        <v>320.90428313671066</v>
      </c>
      <c r="U173" s="3">
        <v>339.61241685144125</v>
      </c>
      <c r="V173" s="3">
        <v>333.29430034873582</v>
      </c>
      <c r="W173" s="3">
        <v>329.37865506858481</v>
      </c>
      <c r="X173" s="3">
        <v>310.91856650585805</v>
      </c>
    </row>
    <row r="174" spans="1:24" x14ac:dyDescent="0.25">
      <c r="A174" t="s">
        <v>193</v>
      </c>
      <c r="B174" t="s">
        <v>20</v>
      </c>
      <c r="C174" t="s">
        <v>21</v>
      </c>
      <c r="D174" s="3">
        <v>366</v>
      </c>
      <c r="E174" s="3">
        <v>348.6</v>
      </c>
      <c r="F174" s="3">
        <v>357.6</v>
      </c>
      <c r="G174" s="3">
        <v>367.2</v>
      </c>
      <c r="H174" s="3">
        <v>429.9</v>
      </c>
      <c r="I174" s="3">
        <v>399.5</v>
      </c>
      <c r="J174" s="3">
        <v>429.5</v>
      </c>
      <c r="K174" s="3">
        <v>421.7</v>
      </c>
      <c r="L174" s="3">
        <v>425.7</v>
      </c>
      <c r="M174" s="3">
        <v>468.77206764329958</v>
      </c>
      <c r="N174" s="3">
        <v>457.59584814919032</v>
      </c>
      <c r="O174" s="3">
        <v>429.25761316872433</v>
      </c>
      <c r="P174" s="3">
        <v>421.34693780661496</v>
      </c>
      <c r="Q174" s="3">
        <v>448.31818475365282</v>
      </c>
      <c r="R174" s="3">
        <v>434.42496240601503</v>
      </c>
      <c r="S174" s="3">
        <v>451.56906710310966</v>
      </c>
      <c r="T174" s="3">
        <v>439.36197085357395</v>
      </c>
      <c r="U174" s="3">
        <v>427.28436807095335</v>
      </c>
      <c r="V174" s="3">
        <v>416.87579555361816</v>
      </c>
      <c r="W174" s="3">
        <v>424.57631314821003</v>
      </c>
      <c r="X174" s="3">
        <v>418.4925430737423</v>
      </c>
    </row>
    <row r="175" spans="1:24" x14ac:dyDescent="0.25">
      <c r="A175" t="s">
        <v>194</v>
      </c>
      <c r="B175" t="s">
        <v>20</v>
      </c>
      <c r="C175" t="s">
        <v>21</v>
      </c>
      <c r="D175" s="3">
        <v>476.6</v>
      </c>
      <c r="E175" s="3">
        <v>504.7</v>
      </c>
      <c r="F175" s="3">
        <v>495.1</v>
      </c>
      <c r="G175" s="3">
        <v>460.9</v>
      </c>
      <c r="H175" s="3">
        <v>475.5</v>
      </c>
      <c r="I175" s="3">
        <v>499.6</v>
      </c>
      <c r="J175" s="3">
        <v>527.70000000000005</v>
      </c>
      <c r="K175" s="3">
        <v>513</v>
      </c>
      <c r="L175" s="3">
        <v>526.69999999999993</v>
      </c>
      <c r="M175" s="3">
        <v>529.94945924687852</v>
      </c>
      <c r="N175" s="3">
        <v>531.49967000076731</v>
      </c>
      <c r="O175" s="3">
        <v>512.97352537722907</v>
      </c>
      <c r="P175" s="3">
        <v>543.28921506567485</v>
      </c>
      <c r="Q175" s="3">
        <v>530.53897155773211</v>
      </c>
      <c r="R175" s="3">
        <v>525.31569377990422</v>
      </c>
      <c r="S175" s="3">
        <v>516.1996726677578</v>
      </c>
      <c r="T175" s="3">
        <v>535.86306453851489</v>
      </c>
      <c r="U175" s="3">
        <v>520.89368070953435</v>
      </c>
      <c r="V175" s="3">
        <v>530.38632846556231</v>
      </c>
      <c r="W175" s="3">
        <v>541.92194713951153</v>
      </c>
      <c r="X175" s="3">
        <v>537.05274982770504</v>
      </c>
    </row>
    <row r="176" spans="1:24" x14ac:dyDescent="0.25">
      <c r="A176" t="s">
        <v>195</v>
      </c>
      <c r="B176" t="s">
        <v>20</v>
      </c>
      <c r="C176" t="s">
        <v>21</v>
      </c>
      <c r="D176" s="3">
        <v>932.7</v>
      </c>
      <c r="E176" s="3">
        <v>985.1</v>
      </c>
      <c r="F176" s="3">
        <v>1003.3000000000001</v>
      </c>
      <c r="G176" s="3">
        <v>1014.6</v>
      </c>
      <c r="H176" s="3">
        <v>1050.1000000000001</v>
      </c>
      <c r="I176" s="3">
        <v>1088.8</v>
      </c>
      <c r="J176" s="3">
        <v>1109.2</v>
      </c>
      <c r="K176" s="3">
        <v>1107.3000000000002</v>
      </c>
      <c r="L176" s="3">
        <v>1131.4000000000001</v>
      </c>
      <c r="M176" s="3">
        <v>1159.6255555009341</v>
      </c>
      <c r="N176" s="3">
        <v>1137.498969072165</v>
      </c>
      <c r="O176" s="3">
        <v>1156.0359924026588</v>
      </c>
      <c r="P176" s="3">
        <v>1159.690148757715</v>
      </c>
      <c r="Q176" s="3">
        <v>1168.9674891693348</v>
      </c>
      <c r="R176" s="3">
        <v>1171.1250580997948</v>
      </c>
      <c r="S176" s="3">
        <v>1177.5394435351882</v>
      </c>
      <c r="T176" s="3">
        <v>1148.695916724497</v>
      </c>
      <c r="U176" s="3">
        <v>1173.5433481152995</v>
      </c>
      <c r="V176" s="3">
        <v>1187.2370722537053</v>
      </c>
      <c r="W176" s="3">
        <v>1173.0076279692205</v>
      </c>
      <c r="X176" s="3">
        <v>1170.1362784286698</v>
      </c>
    </row>
    <row r="177" spans="1:24" x14ac:dyDescent="0.25">
      <c r="A177" t="s">
        <v>196</v>
      </c>
      <c r="B177" t="s">
        <v>20</v>
      </c>
      <c r="C177" t="s">
        <v>21</v>
      </c>
      <c r="D177" s="3">
        <v>448</v>
      </c>
      <c r="E177" s="3">
        <v>478.1</v>
      </c>
      <c r="F177" s="3">
        <v>495.70000000000005</v>
      </c>
      <c r="G177" s="3">
        <v>514.5</v>
      </c>
      <c r="H177" s="3">
        <v>510.8</v>
      </c>
      <c r="I177" s="3">
        <v>498.3</v>
      </c>
      <c r="J177" s="3">
        <v>522.69999999999993</v>
      </c>
      <c r="K177" s="3">
        <v>540.19999999999993</v>
      </c>
      <c r="L177" s="3">
        <v>554.5</v>
      </c>
      <c r="M177" s="3">
        <v>587.94396568675643</v>
      </c>
      <c r="N177" s="3">
        <v>558.29853930572244</v>
      </c>
      <c r="O177" s="3">
        <v>552.25526010340832</v>
      </c>
      <c r="P177" s="3">
        <v>579.8449754708023</v>
      </c>
      <c r="Q177" s="3">
        <v>578.87177030917849</v>
      </c>
      <c r="R177" s="3">
        <v>554.47175666438818</v>
      </c>
      <c r="S177" s="3">
        <v>578.65008183306054</v>
      </c>
      <c r="T177" s="3">
        <v>580.06288133240798</v>
      </c>
      <c r="U177" s="3">
        <v>560.78292682926826</v>
      </c>
      <c r="V177" s="3">
        <v>593.70137042284216</v>
      </c>
      <c r="W177" s="3">
        <v>584.53435931749743</v>
      </c>
      <c r="X177" s="3">
        <v>583.3865885596141</v>
      </c>
    </row>
    <row r="178" spans="1:24" x14ac:dyDescent="0.25">
      <c r="A178" t="s">
        <v>197</v>
      </c>
      <c r="B178" t="s">
        <v>20</v>
      </c>
      <c r="C178" t="s">
        <v>21</v>
      </c>
      <c r="D178" s="3">
        <v>465.9</v>
      </c>
      <c r="E178" s="3">
        <v>481.20000000000005</v>
      </c>
      <c r="F178" s="3">
        <v>496.59999999999997</v>
      </c>
      <c r="G178" s="3">
        <v>493.8</v>
      </c>
      <c r="H178" s="3">
        <v>496.1</v>
      </c>
      <c r="I178" s="3">
        <v>534.79999999999995</v>
      </c>
      <c r="J178" s="3">
        <v>550.29999999999995</v>
      </c>
      <c r="K178" s="3">
        <v>542.70000000000005</v>
      </c>
      <c r="L178" s="3">
        <v>569.6</v>
      </c>
      <c r="M178" s="3">
        <v>604.5530233015437</v>
      </c>
      <c r="N178" s="3">
        <v>581.07551354531734</v>
      </c>
      <c r="O178" s="3">
        <v>593.15052231718903</v>
      </c>
      <c r="P178" s="3">
        <v>608.68411932267759</v>
      </c>
      <c r="Q178" s="3">
        <v>592.45242849070314</v>
      </c>
      <c r="R178" s="3">
        <v>593.67008885850987</v>
      </c>
      <c r="S178" s="3">
        <v>589.53175122749587</v>
      </c>
      <c r="T178" s="3">
        <v>595.47061762664805</v>
      </c>
      <c r="U178" s="3">
        <v>591.6460088691797</v>
      </c>
      <c r="V178" s="3">
        <v>575.2849035527463</v>
      </c>
      <c r="W178" s="3">
        <v>604.670993643359</v>
      </c>
      <c r="X178" s="3">
        <v>637.8102412129565</v>
      </c>
    </row>
    <row r="179" spans="1:24" x14ac:dyDescent="0.25">
      <c r="A179" t="s">
        <v>198</v>
      </c>
      <c r="B179" t="s">
        <v>20</v>
      </c>
      <c r="C179" t="s">
        <v>21</v>
      </c>
      <c r="D179" s="3">
        <v>338.29999999999995</v>
      </c>
      <c r="E179" s="3">
        <v>344.6</v>
      </c>
      <c r="F179" s="3">
        <v>343.9</v>
      </c>
      <c r="G179" s="3">
        <v>377.4</v>
      </c>
      <c r="H179" s="3">
        <v>365</v>
      </c>
      <c r="I179" s="3">
        <v>410.8</v>
      </c>
      <c r="J179" s="3">
        <v>408.1</v>
      </c>
      <c r="K179" s="3">
        <v>420.3</v>
      </c>
      <c r="L179" s="3">
        <v>430.3</v>
      </c>
      <c r="M179" s="3">
        <v>400.61955314128403</v>
      </c>
      <c r="N179" s="3">
        <v>397.29816837635263</v>
      </c>
      <c r="O179" s="3">
        <v>415.35184129998942</v>
      </c>
      <c r="P179" s="3">
        <v>381.67471910112357</v>
      </c>
      <c r="Q179" s="3">
        <v>373.36375965341881</v>
      </c>
      <c r="R179" s="3">
        <v>375.80053315105948</v>
      </c>
      <c r="S179" s="3">
        <v>383.06382978723406</v>
      </c>
      <c r="T179" s="3">
        <v>377.66924913254684</v>
      </c>
      <c r="U179" s="3">
        <v>373.15886917960091</v>
      </c>
      <c r="V179" s="3">
        <v>389.46616445074096</v>
      </c>
      <c r="W179" s="3">
        <v>371.45948477751756</v>
      </c>
      <c r="X179" s="3">
        <v>366.86362508614747</v>
      </c>
    </row>
    <row r="180" spans="1:24" x14ac:dyDescent="0.25">
      <c r="A180" t="s">
        <v>199</v>
      </c>
      <c r="B180" t="s">
        <v>20</v>
      </c>
      <c r="C180" t="s">
        <v>21</v>
      </c>
      <c r="D180" s="3">
        <v>583.30000000000007</v>
      </c>
      <c r="E180" s="3">
        <v>620.6</v>
      </c>
      <c r="F180" s="3">
        <v>679.1</v>
      </c>
      <c r="G180" s="3">
        <v>722.30000000000007</v>
      </c>
      <c r="H180" s="3">
        <v>591.6</v>
      </c>
      <c r="I180" s="3">
        <v>566.70000000000005</v>
      </c>
      <c r="J180" s="3">
        <v>666.5</v>
      </c>
      <c r="K180" s="3">
        <v>641.9</v>
      </c>
      <c r="L180" s="3">
        <v>653.29999999999995</v>
      </c>
      <c r="M180" s="3">
        <v>674.92025857831095</v>
      </c>
      <c r="N180" s="3">
        <v>676.4666035660382</v>
      </c>
      <c r="O180" s="3">
        <v>706.91502585206308</v>
      </c>
      <c r="P180" s="3">
        <v>704.49391517645211</v>
      </c>
      <c r="Q180" s="3">
        <v>700.97189139735769</v>
      </c>
      <c r="R180" s="3">
        <v>678.29965823650048</v>
      </c>
      <c r="S180" s="3">
        <v>676.9931260229132</v>
      </c>
      <c r="T180" s="3">
        <v>697.02102706453843</v>
      </c>
      <c r="U180" s="3">
        <v>704.72062084257209</v>
      </c>
      <c r="V180" s="3">
        <v>692.56703901482138</v>
      </c>
      <c r="W180" s="3">
        <v>677.98675142188017</v>
      </c>
      <c r="X180" s="3">
        <v>685.78370778773262</v>
      </c>
    </row>
    <row r="181" spans="1:24" x14ac:dyDescent="0.25">
      <c r="A181" t="s">
        <v>200</v>
      </c>
      <c r="B181" t="s">
        <v>20</v>
      </c>
      <c r="C181" t="s">
        <v>21</v>
      </c>
      <c r="D181" s="3">
        <v>868.6</v>
      </c>
      <c r="E181" s="3">
        <v>903.3</v>
      </c>
      <c r="F181" s="3">
        <v>837.69999999999993</v>
      </c>
      <c r="G181" s="3">
        <v>847.6</v>
      </c>
      <c r="H181" s="3">
        <v>990.7</v>
      </c>
      <c r="I181" s="3">
        <v>1039.8</v>
      </c>
      <c r="J181" s="3">
        <v>992.3</v>
      </c>
      <c r="K181" s="3">
        <v>1006.4000000000001</v>
      </c>
      <c r="L181" s="3">
        <v>1033.5999999999999</v>
      </c>
      <c r="M181" s="3">
        <v>1067.0344164782223</v>
      </c>
      <c r="N181" s="3">
        <v>1088.2022255762195</v>
      </c>
      <c r="O181" s="3">
        <v>1103.2830642608421</v>
      </c>
      <c r="P181" s="3">
        <v>1090.524434245925</v>
      </c>
      <c r="Q181" s="3">
        <v>1129.3563167666766</v>
      </c>
      <c r="R181" s="3">
        <v>1148.103267259057</v>
      </c>
      <c r="S181" s="3">
        <v>1161.8909983633389</v>
      </c>
      <c r="T181" s="3">
        <v>1158.5251269951423</v>
      </c>
      <c r="U181" s="3">
        <v>1154.0376940133037</v>
      </c>
      <c r="V181" s="3">
        <v>1168.7533674803838</v>
      </c>
      <c r="W181" s="3">
        <v>1154.2788223486116</v>
      </c>
      <c r="X181" s="3">
        <v>1158.3041488628533</v>
      </c>
    </row>
    <row r="182" spans="1:24" x14ac:dyDescent="0.25">
      <c r="A182" t="s">
        <v>201</v>
      </c>
      <c r="B182" t="s">
        <v>20</v>
      </c>
      <c r="C182" t="s">
        <v>21</v>
      </c>
      <c r="D182" s="3">
        <v>848.8</v>
      </c>
      <c r="E182" s="3">
        <v>835.5</v>
      </c>
      <c r="F182" s="3">
        <v>910.6</v>
      </c>
      <c r="G182" s="3">
        <v>919.9</v>
      </c>
      <c r="H182" s="3">
        <v>967.6</v>
      </c>
      <c r="I182" s="3">
        <v>890.30000000000007</v>
      </c>
      <c r="J182" s="3">
        <v>922.19999999999993</v>
      </c>
      <c r="K182" s="3">
        <v>976.80000000000007</v>
      </c>
      <c r="L182" s="3">
        <v>986.4</v>
      </c>
      <c r="M182" s="3">
        <v>1008.5993117687543</v>
      </c>
      <c r="N182" s="3">
        <v>1031.0121485763987</v>
      </c>
      <c r="O182" s="3">
        <v>998.64371636593864</v>
      </c>
      <c r="P182" s="3">
        <v>1007.0117819275202</v>
      </c>
      <c r="Q182" s="3">
        <v>1027.0692893469311</v>
      </c>
      <c r="R182" s="3">
        <v>1081.9429801777171</v>
      </c>
      <c r="S182" s="3">
        <v>1058.1266775777415</v>
      </c>
      <c r="T182" s="3">
        <v>1053.5297654406663</v>
      </c>
      <c r="U182" s="3">
        <v>1035.293126385809</v>
      </c>
      <c r="V182" s="3">
        <v>1038.2706190061028</v>
      </c>
      <c r="W182" s="3">
        <v>1042.7646704583472</v>
      </c>
      <c r="X182" s="3">
        <v>1049.891716057891</v>
      </c>
    </row>
    <row r="183" spans="1:24" x14ac:dyDescent="0.25">
      <c r="A183" t="s">
        <v>202</v>
      </c>
      <c r="B183" t="s">
        <v>20</v>
      </c>
      <c r="C183" t="s">
        <v>21</v>
      </c>
      <c r="D183" s="3">
        <v>890.30000000000007</v>
      </c>
      <c r="E183" s="3">
        <v>891.19999999999993</v>
      </c>
      <c r="F183" s="3">
        <v>949.1</v>
      </c>
      <c r="G183" s="3">
        <v>955</v>
      </c>
      <c r="H183" s="3">
        <v>939</v>
      </c>
      <c r="I183" s="3">
        <v>890.7</v>
      </c>
      <c r="J183" s="3">
        <v>959.6</v>
      </c>
      <c r="K183" s="3">
        <v>969.80000000000007</v>
      </c>
      <c r="L183" s="3">
        <v>1030.3</v>
      </c>
      <c r="M183" s="3">
        <v>1025.5362747025858</v>
      </c>
      <c r="N183" s="3">
        <v>1005.0588242818039</v>
      </c>
      <c r="O183" s="3">
        <v>1057.5400970771341</v>
      </c>
      <c r="P183" s="3">
        <v>1038.8530859313182</v>
      </c>
      <c r="Q183" s="3">
        <v>1054.7913543040122</v>
      </c>
      <c r="R183" s="3">
        <v>1076.6840601503759</v>
      </c>
      <c r="S183" s="3">
        <v>1071.3476268412439</v>
      </c>
      <c r="T183" s="3">
        <v>1085.8814462179043</v>
      </c>
      <c r="U183" s="3">
        <v>1077.9354767184036</v>
      </c>
      <c r="V183" s="3">
        <v>1081.6732072798607</v>
      </c>
      <c r="W183" s="3">
        <v>1104.0293743726997</v>
      </c>
      <c r="X183" s="3">
        <v>1137.2585389386629</v>
      </c>
    </row>
    <row r="184" spans="1:24" x14ac:dyDescent="0.25">
      <c r="A184" t="s">
        <v>203</v>
      </c>
      <c r="B184" t="s">
        <v>20</v>
      </c>
      <c r="C184" t="s">
        <v>21</v>
      </c>
      <c r="D184" s="3">
        <v>64705.899999999987</v>
      </c>
      <c r="E184" s="3">
        <v>74552.000000000029</v>
      </c>
      <c r="F184" s="3">
        <v>79093.20000000007</v>
      </c>
      <c r="G184" s="3">
        <v>79086.499999999956</v>
      </c>
      <c r="H184" s="3">
        <v>80413.599999999948</v>
      </c>
      <c r="I184" s="3">
        <v>81046.000000000044</v>
      </c>
      <c r="J184" s="3">
        <v>85560.500000000102</v>
      </c>
      <c r="K184" s="3">
        <v>87328.000000000015</v>
      </c>
      <c r="L184" s="3">
        <v>89727.599999999977</v>
      </c>
      <c r="M184" s="3">
        <v>234.48498426900011</v>
      </c>
      <c r="N184" s="3">
        <v>245.75626870635188</v>
      </c>
      <c r="O184" s="3">
        <v>229.04046639231822</v>
      </c>
      <c r="P184" s="3">
        <v>228.94396265231839</v>
      </c>
      <c r="Q184" s="3">
        <v>220.43236014315315</v>
      </c>
      <c r="R184" s="3">
        <v>239.47306903622692</v>
      </c>
      <c r="S184" s="3">
        <v>232.86366612111294</v>
      </c>
      <c r="T184" s="3">
        <v>239.14577099236641</v>
      </c>
      <c r="U184" s="3">
        <v>246.36674057649668</v>
      </c>
      <c r="V184" s="3">
        <v>240.70139766782913</v>
      </c>
      <c r="W184" s="3">
        <v>224.81917029106725</v>
      </c>
      <c r="X184" s="3">
        <v>220.95800137835977</v>
      </c>
    </row>
    <row r="185" spans="1:24" x14ac:dyDescent="0.25">
      <c r="A185" t="s">
        <v>204</v>
      </c>
      <c r="B185" t="s">
        <v>20</v>
      </c>
      <c r="C185" t="s">
        <v>21</v>
      </c>
      <c r="D185" s="3">
        <v>453.8</v>
      </c>
      <c r="E185" s="3">
        <v>455</v>
      </c>
      <c r="F185" s="3">
        <v>425.4</v>
      </c>
      <c r="G185" s="3">
        <v>455.7</v>
      </c>
      <c r="H185" s="3">
        <v>496.5</v>
      </c>
      <c r="I185" s="3">
        <v>492.5</v>
      </c>
      <c r="J185" s="3">
        <v>508.90000000000003</v>
      </c>
      <c r="K185" s="3">
        <v>511.5</v>
      </c>
      <c r="L185" s="3">
        <v>514.70000000000005</v>
      </c>
      <c r="M185" s="3">
        <v>541.65751646839044</v>
      </c>
      <c r="N185" s="3">
        <v>541.38003632549692</v>
      </c>
      <c r="O185" s="3">
        <v>541.77599451303149</v>
      </c>
      <c r="P185" s="3">
        <v>537.66315872764676</v>
      </c>
      <c r="Q185" s="3">
        <v>529.87177030917849</v>
      </c>
      <c r="R185" s="3">
        <v>544.35062200956929</v>
      </c>
      <c r="S185" s="3">
        <v>535.73322422258582</v>
      </c>
      <c r="T185" s="3">
        <v>539.98835808466345</v>
      </c>
      <c r="U185" s="3">
        <v>552.73913525498892</v>
      </c>
      <c r="V185" s="3">
        <v>534.94661344812562</v>
      </c>
      <c r="W185" s="3">
        <v>525.76457009033118</v>
      </c>
      <c r="X185" s="3">
        <v>540.28948311509305</v>
      </c>
    </row>
    <row r="186" spans="1:24" x14ac:dyDescent="0.25">
      <c r="A186" t="s">
        <v>205</v>
      </c>
      <c r="B186" t="s">
        <v>20</v>
      </c>
      <c r="C186" t="s">
        <v>21</v>
      </c>
      <c r="D186" s="3">
        <v>557.6</v>
      </c>
      <c r="E186" s="3">
        <v>599.9</v>
      </c>
      <c r="F186" s="3">
        <v>615.09999999999991</v>
      </c>
      <c r="G186" s="3">
        <v>683</v>
      </c>
      <c r="H186" s="3">
        <v>697.59999999999991</v>
      </c>
      <c r="I186" s="3">
        <v>730.30000000000007</v>
      </c>
      <c r="J186" s="3">
        <v>724.5</v>
      </c>
      <c r="K186" s="3">
        <v>743.8</v>
      </c>
      <c r="L186" s="3">
        <v>782.1</v>
      </c>
      <c r="M186" s="3">
        <v>786.27253219939041</v>
      </c>
      <c r="N186" s="3">
        <v>760.2825509708116</v>
      </c>
      <c r="O186" s="3">
        <v>783.78753825050137</v>
      </c>
      <c r="P186" s="3">
        <v>792.78298781452759</v>
      </c>
      <c r="Q186" s="3">
        <v>765.74145251997959</v>
      </c>
      <c r="R186" s="3">
        <v>793.06441558441554</v>
      </c>
      <c r="S186" s="3">
        <v>829.88019639934532</v>
      </c>
      <c r="T186" s="3">
        <v>812.40974045801522</v>
      </c>
      <c r="U186" s="3">
        <v>817.30055432372512</v>
      </c>
      <c r="V186" s="3">
        <v>807.72348245422836</v>
      </c>
      <c r="W186" s="3">
        <v>822.65279357644692</v>
      </c>
      <c r="X186" s="3">
        <v>815.03845623707775</v>
      </c>
    </row>
    <row r="187" spans="1:24" x14ac:dyDescent="0.25">
      <c r="A187" t="s">
        <v>206</v>
      </c>
      <c r="B187" t="s">
        <v>20</v>
      </c>
      <c r="C187" t="s">
        <v>21</v>
      </c>
      <c r="D187" s="3">
        <v>714</v>
      </c>
      <c r="E187" s="3">
        <v>765.2</v>
      </c>
      <c r="F187" s="3">
        <v>767</v>
      </c>
      <c r="G187" s="3">
        <v>782.1</v>
      </c>
      <c r="H187" s="3">
        <v>848.9</v>
      </c>
      <c r="I187" s="3">
        <v>892.9</v>
      </c>
      <c r="J187" s="3">
        <v>884.9</v>
      </c>
      <c r="K187" s="3">
        <v>877.69999999999993</v>
      </c>
      <c r="L187" s="3">
        <v>886.9</v>
      </c>
      <c r="M187" s="3">
        <v>931.12255432110896</v>
      </c>
      <c r="N187" s="3">
        <v>932.69163746130823</v>
      </c>
      <c r="O187" s="3">
        <v>982.36465126094754</v>
      </c>
      <c r="P187" s="3">
        <v>989.4694651052381</v>
      </c>
      <c r="Q187" s="3">
        <v>970.26780668944923</v>
      </c>
      <c r="R187" s="3">
        <v>975.85919343814089</v>
      </c>
      <c r="S187" s="3">
        <v>956.19296235679212</v>
      </c>
      <c r="T187" s="3">
        <v>958.06907147814013</v>
      </c>
      <c r="U187" s="3">
        <v>974.48325942350334</v>
      </c>
      <c r="V187" s="3">
        <v>969.58103476460326</v>
      </c>
      <c r="W187" s="3">
        <v>1004.4968551354968</v>
      </c>
      <c r="X187" s="3">
        <v>975.30089593383855</v>
      </c>
    </row>
    <row r="188" spans="1:24" x14ac:dyDescent="0.25">
      <c r="A188" t="s">
        <v>207</v>
      </c>
      <c r="B188" t="s">
        <v>20</v>
      </c>
      <c r="C188" t="s">
        <v>21</v>
      </c>
      <c r="D188" s="3">
        <v>339.5</v>
      </c>
      <c r="E188" s="3">
        <v>335.8</v>
      </c>
      <c r="F188" s="3">
        <v>355.8</v>
      </c>
      <c r="G188" s="3">
        <v>346.8</v>
      </c>
      <c r="H188" s="3">
        <v>357.2</v>
      </c>
      <c r="I188" s="3">
        <v>353</v>
      </c>
      <c r="J188" s="3">
        <v>391.9</v>
      </c>
      <c r="K188" s="3">
        <v>381.29999999999995</v>
      </c>
      <c r="L188" s="3">
        <v>379.3</v>
      </c>
      <c r="M188" s="3">
        <v>407.17609625405566</v>
      </c>
      <c r="N188" s="3">
        <v>420.88229771558679</v>
      </c>
      <c r="O188" s="3">
        <v>413.04698744328374</v>
      </c>
      <c r="P188" s="3">
        <v>403.61413989555302</v>
      </c>
      <c r="Q188" s="3">
        <v>407.18498506579124</v>
      </c>
      <c r="R188" s="3">
        <v>413.22641148325351</v>
      </c>
      <c r="S188" s="3">
        <v>405.29509001636666</v>
      </c>
      <c r="T188" s="3">
        <v>407.52384455239417</v>
      </c>
      <c r="U188" s="3">
        <v>425.81574279379157</v>
      </c>
      <c r="V188" s="3">
        <v>399.17233271578027</v>
      </c>
      <c r="W188" s="3">
        <v>415.06654399464708</v>
      </c>
      <c r="X188" s="3">
        <v>423.65291523087524</v>
      </c>
    </row>
    <row r="189" spans="1:24" x14ac:dyDescent="0.25">
      <c r="A189" t="s">
        <v>208</v>
      </c>
      <c r="B189" t="s">
        <v>20</v>
      </c>
      <c r="C189" t="s">
        <v>21</v>
      </c>
      <c r="D189" s="3">
        <v>1549.3000000000002</v>
      </c>
      <c r="E189" s="3">
        <v>1585</v>
      </c>
      <c r="F189" s="3">
        <v>1636.7</v>
      </c>
      <c r="G189" s="3">
        <v>1688.8000000000002</v>
      </c>
      <c r="H189" s="3">
        <v>1698.3999999999999</v>
      </c>
      <c r="I189" s="3">
        <v>1717.3</v>
      </c>
      <c r="J189" s="3">
        <v>1828.7</v>
      </c>
      <c r="K189" s="3">
        <v>1878.2</v>
      </c>
      <c r="L189" s="3">
        <v>1875.8</v>
      </c>
      <c r="M189" s="3">
        <v>1886.9775513715467</v>
      </c>
      <c r="N189" s="3">
        <v>1900.2270471464024</v>
      </c>
      <c r="O189" s="3">
        <v>1980.8046955787693</v>
      </c>
      <c r="P189" s="3">
        <v>1980.9396660864061</v>
      </c>
      <c r="Q189" s="3">
        <v>2017.8658934962195</v>
      </c>
      <c r="R189" s="3">
        <v>2015.1166370471631</v>
      </c>
      <c r="S189" s="3">
        <v>2038.3895253682488</v>
      </c>
      <c r="T189" s="3">
        <v>2073.4414240111032</v>
      </c>
      <c r="U189" s="3">
        <v>2139.7735033259423</v>
      </c>
      <c r="V189" s="3">
        <v>2168.6511306669572</v>
      </c>
      <c r="W189" s="3">
        <v>2209.1068919371028</v>
      </c>
      <c r="X189" s="3">
        <v>2175.3718814610611</v>
      </c>
    </row>
    <row r="190" spans="1:24" x14ac:dyDescent="0.25">
      <c r="A190" t="s">
        <v>209</v>
      </c>
      <c r="B190" t="s">
        <v>20</v>
      </c>
      <c r="C190" t="s">
        <v>21</v>
      </c>
      <c r="D190" s="3">
        <v>1203.5999999999999</v>
      </c>
      <c r="E190" s="3">
        <v>1229.1999999999998</v>
      </c>
      <c r="F190" s="3">
        <v>1269.7</v>
      </c>
      <c r="G190" s="3">
        <v>1305.5999999999999</v>
      </c>
      <c r="H190" s="3">
        <v>1422.8999999999999</v>
      </c>
      <c r="I190" s="3">
        <v>1454.6</v>
      </c>
      <c r="J190" s="3">
        <v>1438</v>
      </c>
      <c r="K190" s="3">
        <v>1440.5</v>
      </c>
      <c r="L190" s="3">
        <v>1546</v>
      </c>
      <c r="M190" s="3">
        <v>1564.9841264379118</v>
      </c>
      <c r="N190" s="3">
        <v>1543.1856130567137</v>
      </c>
      <c r="O190" s="3">
        <v>1538.7492877492878</v>
      </c>
      <c r="P190" s="3">
        <v>1591.3414464313973</v>
      </c>
      <c r="Q190" s="3">
        <v>1598.1394935823264</v>
      </c>
      <c r="R190" s="3">
        <v>1594.1507587149692</v>
      </c>
      <c r="S190" s="3">
        <v>1655.4338788870705</v>
      </c>
      <c r="T190" s="3">
        <v>1555.9112005551701</v>
      </c>
      <c r="U190" s="3">
        <v>1574.3927937915741</v>
      </c>
      <c r="V190" s="3">
        <v>1585.0528988666085</v>
      </c>
      <c r="W190" s="3">
        <v>1606.0381063900968</v>
      </c>
      <c r="X190" s="3">
        <v>1601.0126257753273</v>
      </c>
    </row>
    <row r="191" spans="1:24" x14ac:dyDescent="0.25">
      <c r="A191" t="s">
        <v>210</v>
      </c>
      <c r="B191" t="s">
        <v>20</v>
      </c>
      <c r="C191" t="s">
        <v>21</v>
      </c>
      <c r="D191" s="3">
        <v>55</v>
      </c>
      <c r="E191" s="3">
        <v>38.6</v>
      </c>
      <c r="F191" s="3">
        <v>33.9</v>
      </c>
      <c r="G191" s="3">
        <v>34.1</v>
      </c>
      <c r="H191" s="3">
        <v>53.4</v>
      </c>
      <c r="I191" s="3">
        <v>61.4</v>
      </c>
      <c r="J191" s="3">
        <v>61.6</v>
      </c>
      <c r="K191" s="3">
        <v>73</v>
      </c>
      <c r="L191" s="3">
        <v>64.7</v>
      </c>
      <c r="M191" s="3"/>
      <c r="N191" s="3"/>
      <c r="O191" s="3"/>
      <c r="P191" s="3"/>
      <c r="Q191" s="3"/>
      <c r="R191" s="3">
        <v>48.033260423786743</v>
      </c>
      <c r="S191" s="3">
        <v>50.043698854337144</v>
      </c>
      <c r="T191" s="3">
        <v>94.337215822345613</v>
      </c>
      <c r="U191" s="3">
        <v>85.607649667405752</v>
      </c>
      <c r="V191" s="3">
        <v>104.06156549694856</v>
      </c>
      <c r="W191" s="3">
        <v>89.584911341585823</v>
      </c>
      <c r="X191" s="3">
        <v>94.594900068917994</v>
      </c>
    </row>
    <row r="192" spans="1:24" x14ac:dyDescent="0.25">
      <c r="A192" t="s">
        <v>211</v>
      </c>
      <c r="B192" t="s">
        <v>20</v>
      </c>
      <c r="C192" t="s">
        <v>21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>
        <v>84.688857233301675</v>
      </c>
      <c r="P192" s="3">
        <v>88.445845861686962</v>
      </c>
      <c r="Q192" s="3">
        <v>86.554145251997966</v>
      </c>
      <c r="R192" s="3">
        <v>90.343937115516056</v>
      </c>
      <c r="S192" s="3">
        <v>99.254337152209487</v>
      </c>
      <c r="T192" s="3">
        <v>96.413285218598205</v>
      </c>
      <c r="U192" s="3">
        <v>95.423392461197338</v>
      </c>
      <c r="V192" s="3">
        <v>98.35295335658239</v>
      </c>
      <c r="W192" s="3">
        <v>92.663432586149199</v>
      </c>
      <c r="X192" s="3">
        <v>94.46173673328741</v>
      </c>
    </row>
    <row r="193" spans="1:24" x14ac:dyDescent="0.25">
      <c r="A193" t="s">
        <v>212</v>
      </c>
      <c r="B193" t="s">
        <v>20</v>
      </c>
      <c r="C193" t="s">
        <v>21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>
        <v>90.447989870212098</v>
      </c>
      <c r="P193" s="3">
        <v>96.81798544073429</v>
      </c>
      <c r="Q193" s="3">
        <v>95.315098350509913</v>
      </c>
      <c r="R193" s="3">
        <v>91.03510594668488</v>
      </c>
      <c r="S193" s="3">
        <v>107.17577741407528</v>
      </c>
      <c r="T193" s="3">
        <v>109.30336710617627</v>
      </c>
      <c r="U193" s="3">
        <v>109.29090909090908</v>
      </c>
      <c r="V193" s="3">
        <v>104.07326176983435</v>
      </c>
      <c r="W193" s="3">
        <v>102.12987621278018</v>
      </c>
      <c r="X193" s="3">
        <v>109.86122674017918</v>
      </c>
    </row>
    <row r="194" spans="1:24" x14ac:dyDescent="0.25">
      <c r="A194" t="s">
        <v>213</v>
      </c>
      <c r="B194" t="s">
        <v>20</v>
      </c>
      <c r="C194" t="s">
        <v>21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>
        <v>37.247472828954315</v>
      </c>
      <c r="P194" s="3">
        <v>38.06391042886532</v>
      </c>
      <c r="Q194" s="3"/>
      <c r="R194" s="3"/>
      <c r="S194" s="3">
        <v>50.712438625204577</v>
      </c>
      <c r="T194" s="3">
        <v>51.427297709923671</v>
      </c>
      <c r="U194" s="3">
        <v>50.185809312638582</v>
      </c>
      <c r="V194" s="3">
        <v>51.706168265039231</v>
      </c>
      <c r="W194" s="3">
        <v>56.031549013047837</v>
      </c>
      <c r="X194" s="3">
        <v>54.196940041350793</v>
      </c>
    </row>
    <row r="195" spans="1:24" x14ac:dyDescent="0.25">
      <c r="A195" t="s">
        <v>214</v>
      </c>
      <c r="B195" t="s">
        <v>20</v>
      </c>
      <c r="C195" t="s">
        <v>21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>
        <v>80.794540942928052</v>
      </c>
      <c r="O195" s="3">
        <v>179.44954099398544</v>
      </c>
      <c r="P195" s="3">
        <v>187.83432505143222</v>
      </c>
      <c r="Q195" s="3">
        <v>190.62883513171704</v>
      </c>
      <c r="R195" s="3">
        <v>190.11045796308954</v>
      </c>
      <c r="S195" s="3">
        <v>220.54795417348609</v>
      </c>
      <c r="T195" s="3">
        <v>232.12820818875775</v>
      </c>
      <c r="U195" s="3">
        <v>234.18791574279379</v>
      </c>
      <c r="V195" s="3">
        <v>230.54960767218833</v>
      </c>
      <c r="W195" s="3">
        <v>223.22753429240547</v>
      </c>
      <c r="X195" s="3">
        <v>220.15612680909717</v>
      </c>
    </row>
    <row r="196" spans="1:24" x14ac:dyDescent="0.25">
      <c r="A196" t="s">
        <v>215</v>
      </c>
      <c r="B196" t="s">
        <v>20</v>
      </c>
      <c r="C196" t="s">
        <v>21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>
        <v>23.799999999999997</v>
      </c>
      <c r="S196" s="3">
        <v>22.7</v>
      </c>
      <c r="T196" s="3">
        <v>25.7</v>
      </c>
      <c r="U196" s="3">
        <v>27.599999999999998</v>
      </c>
      <c r="V196" s="3">
        <v>28.299999999999997</v>
      </c>
      <c r="W196" s="3">
        <v>28.9</v>
      </c>
      <c r="X196" s="3">
        <v>28.7</v>
      </c>
    </row>
    <row r="197" spans="1:24" x14ac:dyDescent="0.25">
      <c r="A197" t="s">
        <v>216</v>
      </c>
      <c r="B197" t="s">
        <v>20</v>
      </c>
      <c r="C197" t="s">
        <v>21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>
        <v>299.31231979030144</v>
      </c>
      <c r="S197" s="3">
        <v>303.82312834224592</v>
      </c>
      <c r="T197" s="3">
        <v>309.40670489633879</v>
      </c>
      <c r="U197" s="3">
        <v>324.09299444681756</v>
      </c>
      <c r="V197" s="3">
        <v>335.46986417657047</v>
      </c>
      <c r="W197" s="3">
        <v>342.1453654552879</v>
      </c>
      <c r="X197" s="3">
        <v>343.42670243499794</v>
      </c>
    </row>
    <row r="198" spans="1:24" x14ac:dyDescent="0.25">
      <c r="A198" t="s">
        <v>217</v>
      </c>
      <c r="B198" t="s">
        <v>20</v>
      </c>
      <c r="C198" t="s">
        <v>21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>
        <v>661.07754477937965</v>
      </c>
      <c r="S198" s="3">
        <v>680.78556149732617</v>
      </c>
      <c r="T198" s="3">
        <v>681.89329510366122</v>
      </c>
      <c r="U198" s="3">
        <v>681.41730029901737</v>
      </c>
      <c r="V198" s="3">
        <v>660.93013582342951</v>
      </c>
      <c r="W198" s="3">
        <v>663.65463454471205</v>
      </c>
      <c r="X198" s="3">
        <v>663.68435823359482</v>
      </c>
    </row>
    <row r="199" spans="1:24" x14ac:dyDescent="0.25">
      <c r="A199" t="s">
        <v>218</v>
      </c>
      <c r="B199" t="s">
        <v>20</v>
      </c>
      <c r="C199" t="s">
        <v>21</v>
      </c>
      <c r="D199" s="3">
        <v>696.19999999999993</v>
      </c>
      <c r="E199" s="3">
        <v>670.6</v>
      </c>
      <c r="F199" s="3">
        <v>667.8</v>
      </c>
      <c r="G199" s="3">
        <v>685.80000000000007</v>
      </c>
      <c r="H199" s="3">
        <v>676</v>
      </c>
      <c r="I199" s="3">
        <v>672.40000000000009</v>
      </c>
      <c r="J199" s="3">
        <v>688.4</v>
      </c>
      <c r="K199" s="3">
        <v>713.69999999999993</v>
      </c>
      <c r="L199" s="3">
        <v>719.4</v>
      </c>
      <c r="M199" s="3">
        <v>726.6</v>
      </c>
      <c r="N199" s="3">
        <v>678.40000000000009</v>
      </c>
      <c r="O199" s="3">
        <v>649.70000000000005</v>
      </c>
      <c r="P199" s="3">
        <v>660.5</v>
      </c>
      <c r="Q199" s="3">
        <v>664.9</v>
      </c>
      <c r="R199" s="3">
        <v>668.9</v>
      </c>
      <c r="S199" s="3">
        <v>662.49202087994036</v>
      </c>
      <c r="T199" s="3">
        <v>673.29056327724948</v>
      </c>
      <c r="U199" s="3">
        <v>664.39093406593395</v>
      </c>
      <c r="V199" s="3">
        <v>673.50000000000011</v>
      </c>
      <c r="W199" s="3">
        <v>676.9</v>
      </c>
      <c r="X199" s="3">
        <v>669.19999999999993</v>
      </c>
    </row>
    <row r="200" spans="1:24" x14ac:dyDescent="0.25">
      <c r="A200" t="s">
        <v>219</v>
      </c>
      <c r="B200" t="s">
        <v>20</v>
      </c>
      <c r="C200" t="s">
        <v>21</v>
      </c>
      <c r="D200" s="3">
        <v>136.30000000000001</v>
      </c>
      <c r="E200" s="3">
        <v>142.1</v>
      </c>
      <c r="F200" s="3">
        <v>144.69999999999999</v>
      </c>
      <c r="G200" s="3">
        <v>149.5</v>
      </c>
      <c r="H200" s="3">
        <v>149.80000000000001</v>
      </c>
      <c r="I200" s="3">
        <v>152.19999999999999</v>
      </c>
      <c r="J200" s="3">
        <v>159.5</v>
      </c>
      <c r="K200" s="3">
        <v>162.19999999999999</v>
      </c>
      <c r="L200" s="3">
        <v>168.2</v>
      </c>
      <c r="M200" s="3">
        <v>172.31</v>
      </c>
      <c r="N200" s="3">
        <v>183.89000000000001</v>
      </c>
      <c r="O200" s="3">
        <v>181.19</v>
      </c>
      <c r="P200" s="3">
        <v>188.35000000000002</v>
      </c>
      <c r="Q200" s="3">
        <v>201.04</v>
      </c>
      <c r="R200" s="3">
        <v>203.2</v>
      </c>
      <c r="S200" s="3">
        <v>212.91</v>
      </c>
      <c r="T200" s="3">
        <v>205.41000000000003</v>
      </c>
      <c r="U200" s="3">
        <v>204.42000000000002</v>
      </c>
      <c r="V200" s="3">
        <v>201.54000000000002</v>
      </c>
      <c r="W200" s="3">
        <v>224.49999999999997</v>
      </c>
      <c r="X200" s="3">
        <v>240.87</v>
      </c>
    </row>
    <row r="201" spans="1:24" x14ac:dyDescent="0.25">
      <c r="A201" t="s">
        <v>220</v>
      </c>
      <c r="B201" t="s">
        <v>20</v>
      </c>
      <c r="C201" t="s">
        <v>21</v>
      </c>
      <c r="D201" s="3">
        <v>1014.6</v>
      </c>
      <c r="E201" s="3">
        <v>1064</v>
      </c>
      <c r="F201" s="3">
        <v>1088.0999999999999</v>
      </c>
      <c r="G201" s="3">
        <v>1102.7</v>
      </c>
      <c r="H201" s="3">
        <v>1147</v>
      </c>
      <c r="I201" s="3">
        <v>1107.9000000000001</v>
      </c>
      <c r="J201" s="3">
        <v>1138.7</v>
      </c>
      <c r="K201" s="3">
        <v>1148.3999999999999</v>
      </c>
      <c r="L201" s="3">
        <v>1157.7</v>
      </c>
      <c r="M201" s="3">
        <v>1246.6738526272577</v>
      </c>
      <c r="N201" s="3">
        <v>1248.497603957004</v>
      </c>
      <c r="O201" s="3">
        <v>1232.9531570893123</v>
      </c>
      <c r="P201" s="3">
        <v>1230.7756773371975</v>
      </c>
      <c r="Q201" s="3">
        <v>1226.4391156614654</v>
      </c>
      <c r="R201" s="3">
        <v>1219.5189781188096</v>
      </c>
      <c r="S201" s="3">
        <v>1214.4429721585029</v>
      </c>
      <c r="T201" s="3">
        <v>1229.9920749279538</v>
      </c>
      <c r="U201" s="3">
        <v>1247.6564726907181</v>
      </c>
      <c r="V201" s="3">
        <v>1263.4122454870439</v>
      </c>
      <c r="W201" s="3">
        <v>1261.5541055942681</v>
      </c>
      <c r="X201" s="3">
        <v>1259.4876459901375</v>
      </c>
    </row>
    <row r="202" spans="1:24" x14ac:dyDescent="0.25">
      <c r="A202" t="s">
        <v>221</v>
      </c>
      <c r="B202" t="s">
        <v>20</v>
      </c>
      <c r="C202" t="s">
        <v>21</v>
      </c>
      <c r="D202" s="3">
        <v>36.200000000000003</v>
      </c>
      <c r="E202" s="3">
        <v>39</v>
      </c>
      <c r="F202" s="3">
        <v>37.4</v>
      </c>
      <c r="G202" s="3">
        <v>37</v>
      </c>
      <c r="H202" s="3">
        <v>39.6</v>
      </c>
      <c r="I202" s="3">
        <v>38.9</v>
      </c>
      <c r="J202" s="3">
        <v>40.299999999999997</v>
      </c>
      <c r="K202" s="3">
        <v>41.400000000000006</v>
      </c>
      <c r="L202" s="3">
        <v>42.3</v>
      </c>
      <c r="M202" s="3">
        <v>39.805467980295568</v>
      </c>
      <c r="N202" s="3">
        <v>39.951066335488846</v>
      </c>
      <c r="O202" s="3">
        <v>40.861875401982743</v>
      </c>
      <c r="P202" s="3">
        <v>41.246502437096566</v>
      </c>
      <c r="Q202" s="3">
        <v>40.514212902937366</v>
      </c>
      <c r="R202" s="3">
        <v>40.395876499920305</v>
      </c>
      <c r="S202" s="3">
        <v>40.360909458912424</v>
      </c>
      <c r="T202" s="3">
        <v>40.84870317002882</v>
      </c>
      <c r="U202" s="3">
        <v>40.449572210432258</v>
      </c>
      <c r="V202" s="3">
        <v>40.955632035881607</v>
      </c>
      <c r="W202" s="3">
        <v>41.266434391314796</v>
      </c>
      <c r="X202" s="3">
        <v>40.49615451163595</v>
      </c>
    </row>
    <row r="203" spans="1:24" x14ac:dyDescent="0.25">
      <c r="A203" t="s">
        <v>222</v>
      </c>
      <c r="B203" t="s">
        <v>20</v>
      </c>
      <c r="C203" t="s">
        <v>21</v>
      </c>
      <c r="D203" s="3">
        <v>447.7</v>
      </c>
      <c r="E203" s="3">
        <v>440.2</v>
      </c>
      <c r="F203" s="3">
        <v>458.2</v>
      </c>
      <c r="G203" s="3">
        <v>469.29999999999995</v>
      </c>
      <c r="H203" s="3">
        <v>477.09999999999997</v>
      </c>
      <c r="I203" s="3">
        <v>476.90000000000003</v>
      </c>
      <c r="J203" s="3">
        <v>471.2</v>
      </c>
      <c r="K203" s="3">
        <v>476</v>
      </c>
      <c r="L203" s="3">
        <v>486.90000000000003</v>
      </c>
      <c r="M203" s="3">
        <v>496.96288177339903</v>
      </c>
      <c r="N203" s="3">
        <v>496.9264720996959</v>
      </c>
      <c r="O203" s="3">
        <v>493.75281776042937</v>
      </c>
      <c r="P203" s="3">
        <v>497.15181135555258</v>
      </c>
      <c r="Q203" s="3">
        <v>493.32766128671705</v>
      </c>
      <c r="R203" s="3">
        <v>476.97143149889575</v>
      </c>
      <c r="S203" s="3">
        <v>472.18246975217016</v>
      </c>
      <c r="T203" s="3">
        <v>483.53285302593656</v>
      </c>
      <c r="U203" s="3">
        <v>479.33366245951072</v>
      </c>
      <c r="V203" s="3">
        <v>472.48526766880565</v>
      </c>
      <c r="W203" s="3">
        <v>477.34106904912738</v>
      </c>
      <c r="X203" s="3">
        <v>480.18267151137638</v>
      </c>
    </row>
    <row r="204" spans="1:24" x14ac:dyDescent="0.25">
      <c r="A204" t="s">
        <v>223</v>
      </c>
      <c r="B204" t="s">
        <v>20</v>
      </c>
      <c r="C204" t="s">
        <v>21</v>
      </c>
      <c r="D204" s="3">
        <v>2215.5</v>
      </c>
      <c r="E204" s="3">
        <v>2278.1999999999998</v>
      </c>
      <c r="F204" s="3">
        <v>2302</v>
      </c>
      <c r="G204" s="3">
        <v>2344.1</v>
      </c>
      <c r="H204" s="3">
        <v>2386.3999999999996</v>
      </c>
      <c r="I204" s="3">
        <v>2482.1</v>
      </c>
      <c r="J204" s="3">
        <v>2506.6999999999998</v>
      </c>
      <c r="K204" s="3">
        <v>2609.7000000000003</v>
      </c>
      <c r="L204" s="3">
        <v>2653.5</v>
      </c>
      <c r="M204" s="3">
        <v>2809.564644909688</v>
      </c>
      <c r="N204" s="3">
        <v>2782.3226799708787</v>
      </c>
      <c r="O204" s="3">
        <v>2812.0441371509683</v>
      </c>
      <c r="P204" s="3">
        <v>2782.5309489307515</v>
      </c>
      <c r="Q204" s="3">
        <v>2796.5295256404524</v>
      </c>
      <c r="R204" s="3">
        <v>2862.0667569844491</v>
      </c>
      <c r="S204" s="3">
        <v>2890.4979399991003</v>
      </c>
      <c r="T204" s="3">
        <v>2908.3054755043227</v>
      </c>
      <c r="U204" s="3">
        <v>2955.6604601809445</v>
      </c>
      <c r="V204" s="3">
        <v>3022.475793236672</v>
      </c>
      <c r="W204" s="3">
        <v>3060.7713755215277</v>
      </c>
      <c r="X204" s="3">
        <v>3087.9318020590022</v>
      </c>
    </row>
    <row r="205" spans="1:24" x14ac:dyDescent="0.25">
      <c r="A205" t="s">
        <v>224</v>
      </c>
      <c r="B205" t="s">
        <v>20</v>
      </c>
      <c r="C205" t="s">
        <v>21</v>
      </c>
      <c r="D205" s="3">
        <v>152.30000000000001</v>
      </c>
      <c r="E205" s="3">
        <v>151.4</v>
      </c>
      <c r="F205" s="3">
        <v>159.10000000000002</v>
      </c>
      <c r="G205" s="3">
        <v>159.5</v>
      </c>
      <c r="H205" s="3">
        <v>167.2</v>
      </c>
      <c r="I205" s="3">
        <v>167.1</v>
      </c>
      <c r="J205" s="3">
        <v>163.89999999999998</v>
      </c>
      <c r="K205" s="3">
        <v>166.7</v>
      </c>
      <c r="L205" s="3">
        <v>170.8</v>
      </c>
      <c r="M205" s="3">
        <v>175.11801929392448</v>
      </c>
      <c r="N205" s="3">
        <v>176.14378827459208</v>
      </c>
      <c r="O205" s="3">
        <v>177.79062742575795</v>
      </c>
      <c r="P205" s="3">
        <v>178.76170025907871</v>
      </c>
      <c r="Q205" s="3">
        <v>186.12817096615547</v>
      </c>
      <c r="R205" s="3">
        <v>186.04869418702611</v>
      </c>
      <c r="S205" s="3">
        <v>187.3725363198848</v>
      </c>
      <c r="T205" s="3">
        <v>189.3064121037464</v>
      </c>
      <c r="U205" s="3">
        <v>191.29688596001341</v>
      </c>
      <c r="V205" s="3">
        <v>193.16047694118168</v>
      </c>
      <c r="W205" s="3">
        <v>197.32777692828591</v>
      </c>
      <c r="X205" s="3">
        <v>195.56802924128385</v>
      </c>
    </row>
    <row r="206" spans="1:24" x14ac:dyDescent="0.25">
      <c r="A206" t="s">
        <v>225</v>
      </c>
      <c r="B206" t="s">
        <v>20</v>
      </c>
      <c r="C206" t="s">
        <v>21</v>
      </c>
      <c r="D206" s="3">
        <v>133.30000000000001</v>
      </c>
      <c r="E206" s="3">
        <v>144.30000000000001</v>
      </c>
      <c r="F206" s="3">
        <v>135.89999999999998</v>
      </c>
      <c r="G206" s="3">
        <v>139.80000000000001</v>
      </c>
      <c r="H206" s="3">
        <v>140.6</v>
      </c>
      <c r="I206" s="3">
        <v>150.10000000000002</v>
      </c>
      <c r="J206" s="3">
        <v>150.4</v>
      </c>
      <c r="K206" s="3">
        <v>153.19999999999999</v>
      </c>
      <c r="L206" s="3">
        <v>156.4</v>
      </c>
      <c r="M206" s="3">
        <v>162.64689244663384</v>
      </c>
      <c r="N206" s="3">
        <v>164.91292235878549</v>
      </c>
      <c r="O206" s="3">
        <v>164.90094036239438</v>
      </c>
      <c r="P206" s="3">
        <v>164.52318535107364</v>
      </c>
      <c r="Q206" s="3">
        <v>165.82608753967898</v>
      </c>
      <c r="R206" s="3">
        <v>168.45968487442795</v>
      </c>
      <c r="S206" s="3">
        <v>169.28642108577338</v>
      </c>
      <c r="T206" s="3">
        <v>171.4322766570605</v>
      </c>
      <c r="U206" s="3">
        <v>172.66917457835362</v>
      </c>
      <c r="V206" s="3">
        <v>175.89424473210914</v>
      </c>
      <c r="W206" s="3">
        <v>176.81219336376944</v>
      </c>
      <c r="X206" s="3">
        <v>179.9192923263258</v>
      </c>
    </row>
    <row r="207" spans="1:24" x14ac:dyDescent="0.25">
      <c r="A207" t="s">
        <v>226</v>
      </c>
      <c r="B207" t="s">
        <v>20</v>
      </c>
      <c r="C207" t="s">
        <v>21</v>
      </c>
      <c r="D207" s="3">
        <v>1048.3999999999999</v>
      </c>
      <c r="E207" s="3">
        <v>1099.5</v>
      </c>
      <c r="F207" s="3">
        <v>1153.5</v>
      </c>
      <c r="G207" s="3">
        <v>1168.8000000000002</v>
      </c>
      <c r="H207" s="3">
        <v>1134.6000000000001</v>
      </c>
      <c r="I207" s="3">
        <v>1185.7</v>
      </c>
      <c r="J207" s="3">
        <v>1222.3000000000002</v>
      </c>
      <c r="K207" s="3">
        <v>1249.0999999999999</v>
      </c>
      <c r="L207" s="3">
        <v>1258.8</v>
      </c>
      <c r="M207" s="3">
        <v>1327.9069068144497</v>
      </c>
      <c r="N207" s="3">
        <v>1321.7249518221918</v>
      </c>
      <c r="O207" s="3">
        <v>1361.9356650180753</v>
      </c>
      <c r="P207" s="3">
        <v>1351.894844772318</v>
      </c>
      <c r="Q207" s="3">
        <v>1374.5074708275583</v>
      </c>
      <c r="R207" s="3">
        <v>1355.5006284296089</v>
      </c>
      <c r="S207" s="3">
        <v>1361.1056380155624</v>
      </c>
      <c r="T207" s="3">
        <v>1346.4917867435158</v>
      </c>
      <c r="U207" s="3">
        <v>1388.2806232547748</v>
      </c>
      <c r="V207" s="3">
        <v>1407.7747385483046</v>
      </c>
      <c r="W207" s="3">
        <v>1415.0608182791239</v>
      </c>
      <c r="X207" s="3">
        <v>1451.3658447962628</v>
      </c>
    </row>
    <row r="208" spans="1:24" x14ac:dyDescent="0.25">
      <c r="A208" t="s">
        <v>227</v>
      </c>
      <c r="B208" t="s">
        <v>20</v>
      </c>
      <c r="C208" t="s">
        <v>21</v>
      </c>
      <c r="D208" s="3">
        <v>309.20000000000005</v>
      </c>
      <c r="E208" s="3">
        <v>313.60000000000002</v>
      </c>
      <c r="F208" s="3">
        <v>337.3</v>
      </c>
      <c r="G208" s="3">
        <v>321.90000000000003</v>
      </c>
      <c r="H208" s="3">
        <v>329.5</v>
      </c>
      <c r="I208" s="3">
        <v>322.2</v>
      </c>
      <c r="J208" s="3">
        <v>322.09999999999997</v>
      </c>
      <c r="K208" s="3">
        <v>333.70000000000005</v>
      </c>
      <c r="L208" s="3">
        <v>335.59999999999997</v>
      </c>
      <c r="M208" s="3">
        <v>348.85252463054189</v>
      </c>
      <c r="N208" s="3">
        <v>339.46925613464094</v>
      </c>
      <c r="O208" s="3">
        <v>337.5781343564949</v>
      </c>
      <c r="P208" s="3">
        <v>339.99796689061606</v>
      </c>
      <c r="Q208" s="3">
        <v>341.3697903160907</v>
      </c>
      <c r="R208" s="3">
        <v>337.10882306063434</v>
      </c>
      <c r="S208" s="3">
        <v>340.9023208743759</v>
      </c>
      <c r="T208" s="3">
        <v>343.36822766570612</v>
      </c>
      <c r="U208" s="3">
        <v>350.4363297218809</v>
      </c>
      <c r="V208" s="3">
        <v>357.89591669072092</v>
      </c>
      <c r="W208" s="3">
        <v>363.44646890495642</v>
      </c>
      <c r="X208" s="3">
        <v>354.73967903797904</v>
      </c>
    </row>
    <row r="209" spans="1:24" x14ac:dyDescent="0.25">
      <c r="A209" t="s">
        <v>228</v>
      </c>
      <c r="B209" t="s">
        <v>20</v>
      </c>
      <c r="C209" t="s">
        <v>21</v>
      </c>
      <c r="D209" s="3"/>
      <c r="E209" s="3"/>
      <c r="F209" s="3"/>
      <c r="G209" s="3"/>
      <c r="H209" s="3"/>
      <c r="I209" s="3"/>
      <c r="J209" s="3">
        <v>1172.5999999999999</v>
      </c>
      <c r="K209" s="3">
        <v>1193.3</v>
      </c>
      <c r="L209" s="3">
        <v>1212.8</v>
      </c>
      <c r="M209" s="3">
        <v>1289.4545894909686</v>
      </c>
      <c r="N209" s="3">
        <v>1279.5023703481647</v>
      </c>
      <c r="O209" s="3">
        <v>1283.6928474794295</v>
      </c>
      <c r="P209" s="3">
        <v>1299.4461423615685</v>
      </c>
      <c r="Q209" s="3">
        <v>1312.4602494746725</v>
      </c>
      <c r="R209" s="3">
        <v>1288.2917894305424</v>
      </c>
      <c r="S209" s="3">
        <v>1286.0022039310934</v>
      </c>
      <c r="T209" s="3">
        <v>1289.7334293948127</v>
      </c>
      <c r="U209" s="3">
        <v>1343.9511001898804</v>
      </c>
      <c r="V209" s="3">
        <v>1358.4659835246575</v>
      </c>
      <c r="W209" s="3">
        <v>1364.2791891478626</v>
      </c>
      <c r="X209" s="3">
        <v>1369.6041872134269</v>
      </c>
    </row>
    <row r="210" spans="1:24" x14ac:dyDescent="0.25">
      <c r="A210" t="s">
        <v>229</v>
      </c>
      <c r="B210" t="s">
        <v>20</v>
      </c>
      <c r="C210" t="s">
        <v>21</v>
      </c>
      <c r="D210" s="3">
        <v>870.9</v>
      </c>
      <c r="E210" s="3">
        <v>910.6</v>
      </c>
      <c r="F210" s="3">
        <v>929.69999999999993</v>
      </c>
      <c r="G210" s="3">
        <v>938.9</v>
      </c>
      <c r="H210" s="3">
        <v>992</v>
      </c>
      <c r="I210" s="3">
        <v>969.30000000000007</v>
      </c>
      <c r="J210" s="3">
        <v>1009.9000000000001</v>
      </c>
      <c r="K210" s="3">
        <v>1049.8</v>
      </c>
      <c r="L210" s="3">
        <v>1027.9000000000001</v>
      </c>
      <c r="M210" s="3">
        <v>1075.5465558292281</v>
      </c>
      <c r="N210" s="3">
        <v>1102.2354995503406</v>
      </c>
      <c r="O210" s="3">
        <v>1104.1812703763667</v>
      </c>
      <c r="P210" s="3">
        <v>1112.2367145303647</v>
      </c>
      <c r="Q210" s="3">
        <v>1130.7418026556979</v>
      </c>
      <c r="R210" s="3">
        <v>1115.48710580842</v>
      </c>
      <c r="S210" s="3">
        <v>1095.8372486843882</v>
      </c>
      <c r="T210" s="3">
        <v>1125.6378242074927</v>
      </c>
      <c r="U210" s="3">
        <v>1130.9124114821848</v>
      </c>
      <c r="V210" s="3">
        <v>1147.0002442436219</v>
      </c>
      <c r="W210" s="3">
        <v>1161.7462941523406</v>
      </c>
      <c r="X210" s="3">
        <v>1163.4616273034001</v>
      </c>
    </row>
    <row r="211" spans="1:24" x14ac:dyDescent="0.25">
      <c r="A211" t="s">
        <v>230</v>
      </c>
      <c r="B211" t="s">
        <v>20</v>
      </c>
      <c r="C211" t="s">
        <v>21</v>
      </c>
      <c r="D211" s="3">
        <v>210.9</v>
      </c>
      <c r="E211" s="3">
        <v>216.1</v>
      </c>
      <c r="F211" s="3">
        <v>216.70000000000002</v>
      </c>
      <c r="G211" s="3">
        <v>217.8</v>
      </c>
      <c r="H211" s="3">
        <v>216.29999999999998</v>
      </c>
      <c r="I211" s="3">
        <v>235.89999999999998</v>
      </c>
      <c r="J211" s="3">
        <v>227.7</v>
      </c>
      <c r="K211" s="3">
        <v>231.5</v>
      </c>
      <c r="L211" s="3">
        <v>237.2</v>
      </c>
      <c r="M211" s="3">
        <v>251.23765394088667</v>
      </c>
      <c r="N211" s="3">
        <v>248.5296090103208</v>
      </c>
      <c r="O211" s="3">
        <v>248.54938011488386</v>
      </c>
      <c r="P211" s="3">
        <v>250.46007991920254</v>
      </c>
      <c r="Q211" s="3">
        <v>247.10497608083335</v>
      </c>
      <c r="R211" s="3">
        <v>251.42502106149959</v>
      </c>
      <c r="S211" s="3">
        <v>254.0000314847299</v>
      </c>
      <c r="T211" s="3">
        <v>259.5615273775216</v>
      </c>
      <c r="U211" s="3">
        <v>255.40844856472688</v>
      </c>
      <c r="V211" s="3">
        <v>259.3772253924551</v>
      </c>
      <c r="W211" s="3">
        <v>257.94086808361914</v>
      </c>
      <c r="X211" s="3">
        <v>267.24162557314645</v>
      </c>
    </row>
    <row r="212" spans="1:24" x14ac:dyDescent="0.25">
      <c r="A212" t="s">
        <v>231</v>
      </c>
      <c r="B212" t="s">
        <v>20</v>
      </c>
      <c r="C212" t="s">
        <v>21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371.40000000000003</v>
      </c>
      <c r="K212" s="3">
        <v>382</v>
      </c>
      <c r="L212" s="3">
        <v>385.2</v>
      </c>
      <c r="M212" s="3">
        <v>399.48176929392446</v>
      </c>
      <c r="N212" s="3">
        <v>396.89761038071174</v>
      </c>
      <c r="O212" s="3">
        <v>399.42032646543498</v>
      </c>
      <c r="P212" s="3">
        <v>404.32164844333204</v>
      </c>
      <c r="Q212" s="3">
        <v>412.60018330576304</v>
      </c>
      <c r="R212" s="3">
        <v>400.18316218493135</v>
      </c>
      <c r="S212" s="3">
        <v>404.84795799037465</v>
      </c>
      <c r="T212" s="3">
        <v>408.78652737752168</v>
      </c>
      <c r="U212" s="3">
        <v>406.49356416843517</v>
      </c>
      <c r="V212" s="3">
        <v>395.10464729000603</v>
      </c>
      <c r="W212" s="3">
        <v>408.39872649031224</v>
      </c>
      <c r="X212" s="3">
        <v>418.70334804048787</v>
      </c>
    </row>
    <row r="213" spans="1:24" x14ac:dyDescent="0.25">
      <c r="A213" t="s">
        <v>232</v>
      </c>
      <c r="B213" t="s">
        <v>20</v>
      </c>
      <c r="C213" t="s">
        <v>21</v>
      </c>
      <c r="D213" s="3">
        <v>1490.4</v>
      </c>
      <c r="E213" s="3">
        <v>1514.8</v>
      </c>
      <c r="F213" s="3">
        <v>1559.8</v>
      </c>
      <c r="G213" s="3">
        <v>1619.5</v>
      </c>
      <c r="H213" s="3">
        <v>1626.7</v>
      </c>
      <c r="I213" s="3">
        <v>1674.9</v>
      </c>
      <c r="J213" s="3">
        <v>1664.2</v>
      </c>
      <c r="K213" s="3">
        <v>1685.8999999999999</v>
      </c>
      <c r="L213" s="3">
        <v>1706.3</v>
      </c>
      <c r="M213" s="3">
        <v>1770.2056711822661</v>
      </c>
      <c r="N213" s="3">
        <v>1765.818438182519</v>
      </c>
      <c r="O213" s="3">
        <v>1752.3722038634701</v>
      </c>
      <c r="P213" s="3">
        <v>1777.7649760681506</v>
      </c>
      <c r="Q213" s="3">
        <v>1820.9755532704432</v>
      </c>
      <c r="R213" s="3">
        <v>1831.2652883717756</v>
      </c>
      <c r="S213" s="3">
        <v>1919.3805491836456</v>
      </c>
      <c r="T213" s="3">
        <v>1938.7785302593661</v>
      </c>
      <c r="U213" s="3">
        <v>1978.5342410365242</v>
      </c>
      <c r="V213" s="3">
        <v>2015.0802251482114</v>
      </c>
      <c r="W213" s="3">
        <v>2002.4710565980035</v>
      </c>
      <c r="X213" s="3">
        <v>2002.3256812873087</v>
      </c>
    </row>
    <row r="214" spans="1:24" x14ac:dyDescent="0.25">
      <c r="A214" t="s">
        <v>233</v>
      </c>
      <c r="B214" t="s">
        <v>20</v>
      </c>
      <c r="C214" t="s">
        <v>21</v>
      </c>
      <c r="D214" s="3">
        <v>281</v>
      </c>
      <c r="E214" s="3">
        <v>292.59999999999997</v>
      </c>
      <c r="F214" s="3">
        <v>308.89999999999998</v>
      </c>
      <c r="G214" s="3">
        <v>312.90000000000003</v>
      </c>
      <c r="H214" s="3">
        <v>325.8</v>
      </c>
      <c r="I214" s="3">
        <v>318.5</v>
      </c>
      <c r="J214" s="3">
        <v>331.9</v>
      </c>
      <c r="K214" s="3">
        <v>340.7</v>
      </c>
      <c r="L214" s="3">
        <v>332.5</v>
      </c>
      <c r="M214" s="3">
        <v>357.69974958949103</v>
      </c>
      <c r="N214" s="3">
        <v>341.77653419553764</v>
      </c>
      <c r="O214" s="3">
        <v>347.00031936836041</v>
      </c>
      <c r="P214" s="3">
        <v>345.9713915601809</v>
      </c>
      <c r="Q214" s="3">
        <v>342.48777663522156</v>
      </c>
      <c r="R214" s="3">
        <v>340.89295293608689</v>
      </c>
      <c r="S214" s="3">
        <v>334.64763639634776</v>
      </c>
      <c r="T214" s="3">
        <v>321.01945244956772</v>
      </c>
      <c r="U214" s="3">
        <v>328.39479727465653</v>
      </c>
      <c r="V214" s="3">
        <v>337.03160290427871</v>
      </c>
      <c r="W214" s="3">
        <v>346.71929487319517</v>
      </c>
      <c r="X214" s="3">
        <v>347.82320269919541</v>
      </c>
    </row>
    <row r="215" spans="1:24" x14ac:dyDescent="0.25">
      <c r="A215" t="s">
        <v>234</v>
      </c>
      <c r="B215" t="s">
        <v>20</v>
      </c>
      <c r="C215" t="s">
        <v>21</v>
      </c>
      <c r="D215" s="3">
        <v>73</v>
      </c>
      <c r="E215" s="3">
        <v>77.400000000000006</v>
      </c>
      <c r="F215" s="3">
        <v>78.2</v>
      </c>
      <c r="G215" s="3">
        <v>76.7</v>
      </c>
      <c r="H215" s="3">
        <v>76</v>
      </c>
      <c r="I215" s="3">
        <v>75.5</v>
      </c>
      <c r="J215" s="3">
        <v>71.900000000000006</v>
      </c>
      <c r="K215" s="3">
        <v>74.3</v>
      </c>
      <c r="L215" s="3">
        <v>78.300000000000011</v>
      </c>
      <c r="M215" s="3">
        <v>78.65753899835795</v>
      </c>
      <c r="N215" s="3">
        <v>78.325470001284742</v>
      </c>
      <c r="O215" s="3">
        <v>74.747188893078146</v>
      </c>
      <c r="P215" s="3">
        <v>72.561981293637203</v>
      </c>
      <c r="Q215" s="3">
        <v>74.749027585281894</v>
      </c>
      <c r="R215" s="3">
        <v>70.214194312256652</v>
      </c>
      <c r="S215" s="3">
        <v>71.921254441595821</v>
      </c>
      <c r="T215" s="3">
        <v>71.983285302593657</v>
      </c>
      <c r="U215" s="3">
        <v>75.951761420752817</v>
      </c>
      <c r="V215" s="3">
        <v>77.401942846992469</v>
      </c>
      <c r="W215" s="3">
        <v>78.400401931016404</v>
      </c>
      <c r="X215" s="3">
        <v>78.443974392248464</v>
      </c>
    </row>
    <row r="216" spans="1:24" x14ac:dyDescent="0.25">
      <c r="A216" t="s">
        <v>235</v>
      </c>
      <c r="B216" t="s">
        <v>20</v>
      </c>
      <c r="C216" t="s">
        <v>21</v>
      </c>
      <c r="D216" s="3">
        <v>1161.7</v>
      </c>
      <c r="E216" s="3">
        <v>1175.3999999999999</v>
      </c>
      <c r="F216" s="3">
        <v>1178.7</v>
      </c>
      <c r="G216" s="3">
        <v>1215.8</v>
      </c>
      <c r="H216" s="3">
        <v>1214.8</v>
      </c>
      <c r="I216" s="3">
        <v>1331.6000000000001</v>
      </c>
      <c r="J216" s="3">
        <v>1292.5</v>
      </c>
      <c r="K216" s="3">
        <v>1287.3</v>
      </c>
      <c r="L216" s="3">
        <v>1264.8000000000002</v>
      </c>
      <c r="M216" s="3">
        <v>1259.9950246305416</v>
      </c>
      <c r="N216" s="3">
        <v>1224.066367607383</v>
      </c>
      <c r="O216" s="3">
        <v>1213.9081394575173</v>
      </c>
      <c r="P216" s="3">
        <v>1212.4820752645676</v>
      </c>
      <c r="Q216" s="3">
        <v>1246.3982384763265</v>
      </c>
      <c r="R216" s="3">
        <v>1256.4048316218491</v>
      </c>
      <c r="S216" s="3">
        <v>1224.1839517833851</v>
      </c>
      <c r="T216" s="3">
        <v>1238.3615994236313</v>
      </c>
      <c r="U216" s="3">
        <v>1293.4643806545291</v>
      </c>
      <c r="V216" s="3">
        <v>1304.2368408197701</v>
      </c>
      <c r="W216" s="3">
        <v>1286.2332969265385</v>
      </c>
      <c r="X216" s="3">
        <v>1273.0077731637684</v>
      </c>
    </row>
    <row r="217" spans="1:24" x14ac:dyDescent="0.25">
      <c r="A217" t="s">
        <v>236</v>
      </c>
      <c r="B217" t="s">
        <v>20</v>
      </c>
      <c r="C217" t="s">
        <v>21</v>
      </c>
      <c r="D217" s="3">
        <v>847.59999999999991</v>
      </c>
      <c r="E217" s="3">
        <v>869.6</v>
      </c>
      <c r="F217" s="3">
        <v>889.2</v>
      </c>
      <c r="G217" s="3">
        <v>901.6</v>
      </c>
      <c r="H217" s="3">
        <v>909.6</v>
      </c>
      <c r="I217" s="3">
        <v>895.9</v>
      </c>
      <c r="J217" s="3">
        <v>871.3</v>
      </c>
      <c r="K217" s="3">
        <v>911.7</v>
      </c>
      <c r="L217" s="3">
        <v>930.6</v>
      </c>
      <c r="M217" s="3">
        <v>949.15016215106743</v>
      </c>
      <c r="N217" s="3">
        <v>925.69610509185895</v>
      </c>
      <c r="O217" s="3">
        <v>925.32876311295445</v>
      </c>
      <c r="P217" s="3">
        <v>936.82836253458049</v>
      </c>
      <c r="Q217" s="3">
        <v>942.18675727634468</v>
      </c>
      <c r="R217" s="3">
        <v>897.04407887246964</v>
      </c>
      <c r="S217" s="3">
        <v>891.14399091440657</v>
      </c>
      <c r="T217" s="3">
        <v>924.29200288184438</v>
      </c>
      <c r="U217" s="3">
        <v>933.58497710264714</v>
      </c>
      <c r="V217" s="3">
        <v>926.91814952150457</v>
      </c>
      <c r="W217" s="3">
        <v>941.06495991611894</v>
      </c>
      <c r="X217" s="3">
        <v>951.29060472359197</v>
      </c>
    </row>
    <row r="218" spans="1:24" x14ac:dyDescent="0.25">
      <c r="A218" t="s">
        <v>237</v>
      </c>
      <c r="B218" t="s">
        <v>20</v>
      </c>
      <c r="C218" t="s">
        <v>21</v>
      </c>
      <c r="D218" s="3">
        <v>117.8</v>
      </c>
      <c r="E218" s="3">
        <v>116.6</v>
      </c>
      <c r="F218" s="3">
        <v>113.60000000000001</v>
      </c>
      <c r="G218" s="3">
        <v>122</v>
      </c>
      <c r="H218" s="3">
        <v>120</v>
      </c>
      <c r="I218" s="3">
        <v>129.70000000000002</v>
      </c>
      <c r="J218" s="3">
        <v>135.6</v>
      </c>
      <c r="K218" s="3">
        <v>138.5</v>
      </c>
      <c r="L218" s="3">
        <v>136.4</v>
      </c>
      <c r="M218" s="3">
        <v>139.89188013136288</v>
      </c>
      <c r="N218" s="3">
        <v>138.31016230568284</v>
      </c>
      <c r="O218" s="3">
        <v>134.89312692674488</v>
      </c>
      <c r="P218" s="3">
        <v>134.47979185878015</v>
      </c>
      <c r="Q218" s="3">
        <v>132.19270800733221</v>
      </c>
      <c r="R218" s="3">
        <v>133.02991643707736</v>
      </c>
      <c r="S218" s="3">
        <v>133.67055278190077</v>
      </c>
      <c r="T218" s="3">
        <v>138.40929394812679</v>
      </c>
      <c r="U218" s="3">
        <v>140.98275661789341</v>
      </c>
      <c r="V218" s="3">
        <v>135.7993849501521</v>
      </c>
      <c r="W218" s="3">
        <v>135.03786670744228</v>
      </c>
      <c r="X218" s="3">
        <v>141.11848775845658</v>
      </c>
    </row>
    <row r="219" spans="1:24" x14ac:dyDescent="0.25">
      <c r="A219" t="s">
        <v>238</v>
      </c>
      <c r="B219" t="s">
        <v>20</v>
      </c>
      <c r="C219" t="s">
        <v>21</v>
      </c>
      <c r="D219" s="3">
        <v>423.2</v>
      </c>
      <c r="E219" s="3">
        <v>429</v>
      </c>
      <c r="F219" s="3">
        <v>447.5</v>
      </c>
      <c r="G219" s="3">
        <v>433.29999999999995</v>
      </c>
      <c r="H219" s="3">
        <v>453.1</v>
      </c>
      <c r="I219" s="3">
        <v>480.2</v>
      </c>
      <c r="J219" s="3">
        <v>473.4</v>
      </c>
      <c r="K219" s="3">
        <v>480.2</v>
      </c>
      <c r="L219" s="3">
        <v>476.5</v>
      </c>
      <c r="M219" s="3">
        <v>471.96259236453204</v>
      </c>
      <c r="N219" s="3">
        <v>460.36273393002443</v>
      </c>
      <c r="O219" s="3">
        <v>454.85937811883156</v>
      </c>
      <c r="P219" s="3">
        <v>468.73816800597194</v>
      </c>
      <c r="Q219" s="3">
        <v>455.45555505879202</v>
      </c>
      <c r="R219" s="3">
        <v>433.88624968692363</v>
      </c>
      <c r="S219" s="3">
        <v>437.49888678990692</v>
      </c>
      <c r="T219" s="3">
        <v>433.54654178674355</v>
      </c>
      <c r="U219" s="3">
        <v>439.5317815257456</v>
      </c>
      <c r="V219" s="3">
        <v>443.12865199724672</v>
      </c>
      <c r="W219" s="3">
        <v>456.20430109875707</v>
      </c>
      <c r="X219" s="3">
        <v>455.75913141275203</v>
      </c>
    </row>
    <row r="220" spans="1:24" x14ac:dyDescent="0.25">
      <c r="A220" t="s">
        <v>239</v>
      </c>
      <c r="B220" t="s">
        <v>20</v>
      </c>
      <c r="C220" t="s">
        <v>21</v>
      </c>
      <c r="D220" s="3">
        <v>1050.9000000000001</v>
      </c>
      <c r="E220" s="3">
        <v>1068.0999999999999</v>
      </c>
      <c r="F220" s="3">
        <v>1114.7</v>
      </c>
      <c r="G220" s="3">
        <v>1123.2</v>
      </c>
      <c r="H220" s="3">
        <v>1108.2</v>
      </c>
      <c r="I220" s="3">
        <v>1148.5</v>
      </c>
      <c r="J220" s="3">
        <v>1164.3</v>
      </c>
      <c r="K220" s="3">
        <v>1205.8</v>
      </c>
      <c r="L220" s="3">
        <v>1178.6999999999998</v>
      </c>
      <c r="M220" s="3">
        <v>1178.76822454844</v>
      </c>
      <c r="N220" s="3">
        <v>1187.9486788574363</v>
      </c>
      <c r="O220" s="3">
        <v>1183.8200093149105</v>
      </c>
      <c r="P220" s="3">
        <v>1185.0310411452158</v>
      </c>
      <c r="Q220" s="3">
        <v>1165.6062949881521</v>
      </c>
      <c r="R220" s="3">
        <v>1110.4712675607368</v>
      </c>
      <c r="S220" s="3">
        <v>1102.4657783475016</v>
      </c>
      <c r="T220" s="3">
        <v>1126.5254322766571</v>
      </c>
      <c r="U220" s="3">
        <v>1132.7161108008488</v>
      </c>
      <c r="V220" s="3">
        <v>1142.3213224681929</v>
      </c>
      <c r="W220" s="3">
        <v>1123.2435745647567</v>
      </c>
      <c r="X220" s="3">
        <v>1141.7849727485077</v>
      </c>
    </row>
    <row r="221" spans="1:24" x14ac:dyDescent="0.25">
      <c r="A221" t="s">
        <v>240</v>
      </c>
      <c r="B221" t="s">
        <v>20</v>
      </c>
      <c r="C221" t="s">
        <v>21</v>
      </c>
      <c r="D221" s="3">
        <v>391.2</v>
      </c>
      <c r="E221" s="3">
        <v>396.9</v>
      </c>
      <c r="F221" s="3">
        <v>396.70000000000005</v>
      </c>
      <c r="G221" s="3">
        <v>407</v>
      </c>
      <c r="H221" s="3">
        <v>404.4</v>
      </c>
      <c r="I221" s="3">
        <v>449.2</v>
      </c>
      <c r="J221" s="3">
        <v>444.90000000000003</v>
      </c>
      <c r="K221" s="3">
        <v>461.7</v>
      </c>
      <c r="L221" s="3">
        <v>461.7</v>
      </c>
      <c r="M221" s="3">
        <v>470.90898809523816</v>
      </c>
      <c r="N221" s="3">
        <v>456.68167958545666</v>
      </c>
      <c r="O221" s="3">
        <v>462.30000443567167</v>
      </c>
      <c r="P221" s="3">
        <v>474.69498968076232</v>
      </c>
      <c r="Q221" s="3">
        <v>483.08997630437699</v>
      </c>
      <c r="R221" s="3">
        <v>442.13326806165901</v>
      </c>
      <c r="S221" s="3">
        <v>441.24874960644081</v>
      </c>
      <c r="T221" s="3">
        <v>467.19531700288189</v>
      </c>
      <c r="U221" s="3">
        <v>467.90766223612195</v>
      </c>
      <c r="V221" s="3">
        <v>457.48814530275109</v>
      </c>
      <c r="W221" s="3">
        <v>476.35295441141136</v>
      </c>
      <c r="X221" s="3">
        <v>494.22646855264287</v>
      </c>
    </row>
    <row r="222" spans="1:24" x14ac:dyDescent="0.25">
      <c r="A222" t="s">
        <v>241</v>
      </c>
      <c r="B222" t="s">
        <v>20</v>
      </c>
      <c r="C222" t="s">
        <v>21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>
        <v>250.10858737655647</v>
      </c>
      <c r="R222" s="3">
        <v>261.80829926410468</v>
      </c>
      <c r="S222" s="3">
        <v>264.8643985419198</v>
      </c>
      <c r="T222" s="3">
        <v>265.1048132460532</v>
      </c>
      <c r="U222" s="3">
        <v>274.24467303453343</v>
      </c>
      <c r="V222" s="3">
        <v>279.61260744985674</v>
      </c>
      <c r="W222" s="3">
        <v>279.52964714441612</v>
      </c>
      <c r="X222" s="3">
        <v>290.54229543039321</v>
      </c>
    </row>
    <row r="223" spans="1:24" x14ac:dyDescent="0.25">
      <c r="A223" t="s">
        <v>242</v>
      </c>
      <c r="B223" t="s">
        <v>20</v>
      </c>
      <c r="C223" t="s">
        <v>21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>
        <v>484.60665521683131</v>
      </c>
      <c r="R223" s="3">
        <v>499.06627146361404</v>
      </c>
      <c r="S223" s="3">
        <v>506.536695018226</v>
      </c>
      <c r="T223" s="3">
        <v>515.01705814401237</v>
      </c>
      <c r="U223" s="3">
        <v>530.68361498897866</v>
      </c>
      <c r="V223" s="3">
        <v>540.15530085959881</v>
      </c>
      <c r="W223" s="3">
        <v>539.70076391415046</v>
      </c>
      <c r="X223" s="3">
        <v>547.64318101310664</v>
      </c>
    </row>
    <row r="224" spans="1:24" x14ac:dyDescent="0.25">
      <c r="A224" t="s">
        <v>243</v>
      </c>
      <c r="B224" t="s">
        <v>20</v>
      </c>
      <c r="C224" t="s">
        <v>21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>
        <v>790.98475740661229</v>
      </c>
      <c r="R224" s="3">
        <v>808.02542927228126</v>
      </c>
      <c r="S224" s="3">
        <v>834.30546780072905</v>
      </c>
      <c r="T224" s="3">
        <v>857.27181363111276</v>
      </c>
      <c r="U224" s="3">
        <v>881.27171197648795</v>
      </c>
      <c r="V224" s="3">
        <v>908.43796561604586</v>
      </c>
      <c r="W224" s="3">
        <v>952.58086576937058</v>
      </c>
      <c r="X224" s="3">
        <v>984.80807651434634</v>
      </c>
    </row>
    <row r="225" spans="1:24" x14ac:dyDescent="0.25">
      <c r="A225" t="s">
        <v>244</v>
      </c>
      <c r="B225" t="s">
        <v>20</v>
      </c>
      <c r="C225" t="s">
        <v>21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>
        <v>621.96191726854886</v>
      </c>
      <c r="S225" s="3">
        <v>650.33691636215997</v>
      </c>
      <c r="T225" s="3">
        <v>661.38738982371797</v>
      </c>
      <c r="U225" s="3">
        <v>698.77260063406675</v>
      </c>
      <c r="V225" s="3">
        <v>698.63426831518734</v>
      </c>
      <c r="W225" s="3">
        <v>680.52359053126122</v>
      </c>
      <c r="X225" s="3">
        <v>704.72845088507756</v>
      </c>
    </row>
    <row r="226" spans="1:24" x14ac:dyDescent="0.25">
      <c r="A226" t="s">
        <v>245</v>
      </c>
      <c r="B226" t="s">
        <v>20</v>
      </c>
      <c r="C226" t="s">
        <v>21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>
        <v>366.95898446049466</v>
      </c>
      <c r="S226" s="3">
        <v>382.81548924076327</v>
      </c>
      <c r="T226" s="3">
        <v>390.62517027243592</v>
      </c>
      <c r="U226" s="3">
        <v>406.70978960514941</v>
      </c>
      <c r="V226" s="3">
        <v>411.50675401365572</v>
      </c>
      <c r="W226" s="3">
        <v>416.69699132634628</v>
      </c>
      <c r="X226" s="3">
        <v>435.24490507199857</v>
      </c>
    </row>
    <row r="227" spans="1:24" x14ac:dyDescent="0.25">
      <c r="A227" t="s">
        <v>246</v>
      </c>
      <c r="B227" t="s">
        <v>20</v>
      </c>
      <c r="C227" t="s">
        <v>21</v>
      </c>
      <c r="D227" s="3">
        <v>256.5</v>
      </c>
      <c r="E227" s="3">
        <v>256</v>
      </c>
      <c r="F227" s="3">
        <v>248.3</v>
      </c>
      <c r="G227" s="3">
        <v>249.8</v>
      </c>
      <c r="H227" s="3">
        <v>270.39999999999998</v>
      </c>
      <c r="I227" s="3">
        <v>256</v>
      </c>
      <c r="J227" s="3">
        <v>259.90000000000003</v>
      </c>
      <c r="K227" s="3">
        <v>260.5</v>
      </c>
      <c r="L227" s="3">
        <v>263.89999999999998</v>
      </c>
      <c r="M227" s="3">
        <v>266.61271122591756</v>
      </c>
      <c r="N227" s="3">
        <v>254.14644571428573</v>
      </c>
      <c r="O227" s="3">
        <v>258.28869445084041</v>
      </c>
      <c r="P227" s="3">
        <v>261.99918417523469</v>
      </c>
      <c r="Q227" s="3">
        <v>271.93776732728696</v>
      </c>
      <c r="R227" s="3">
        <v>278.04725322827755</v>
      </c>
      <c r="S227" s="3">
        <v>283.37652253349569</v>
      </c>
      <c r="T227" s="3">
        <v>297.76648637820512</v>
      </c>
      <c r="U227" s="3">
        <v>287.11171101931023</v>
      </c>
      <c r="V227" s="3">
        <v>285.96392323306884</v>
      </c>
      <c r="W227" s="3">
        <v>283.11731116732926</v>
      </c>
      <c r="X227" s="3">
        <v>287.0579381821517</v>
      </c>
    </row>
    <row r="228" spans="1:24" x14ac:dyDescent="0.25">
      <c r="A228" t="s">
        <v>247</v>
      </c>
      <c r="B228" t="s">
        <v>20</v>
      </c>
      <c r="C228" t="s">
        <v>21</v>
      </c>
      <c r="D228" s="3">
        <v>236.89999999999998</v>
      </c>
      <c r="E228" s="3">
        <v>245.9</v>
      </c>
      <c r="F228" s="3">
        <v>247</v>
      </c>
      <c r="G228" s="3">
        <v>249.6</v>
      </c>
      <c r="H228" s="3">
        <v>246.9</v>
      </c>
      <c r="I228" s="3">
        <v>250.89999999999998</v>
      </c>
      <c r="J228" s="3">
        <v>257</v>
      </c>
      <c r="K228" s="3">
        <v>257.7</v>
      </c>
      <c r="L228" s="3">
        <v>260</v>
      </c>
      <c r="M228" s="3">
        <v>255.23763857496505</v>
      </c>
      <c r="N228" s="3">
        <v>256.94429714285712</v>
      </c>
      <c r="O228" s="3">
        <v>253.03034768593142</v>
      </c>
      <c r="P228" s="3">
        <v>255.52476531068393</v>
      </c>
      <c r="Q228" s="3">
        <v>262.29394244765422</v>
      </c>
      <c r="R228" s="3">
        <v>267.33396804552422</v>
      </c>
      <c r="S228" s="3">
        <v>274.4633982947625</v>
      </c>
      <c r="T228" s="3">
        <v>291.3571113782051</v>
      </c>
      <c r="U228" s="3">
        <v>290.05851666826783</v>
      </c>
      <c r="V228" s="3">
        <v>284.49728732238424</v>
      </c>
      <c r="W228" s="3">
        <v>284.35177087097941</v>
      </c>
      <c r="X228" s="3">
        <v>288.80512702925802</v>
      </c>
    </row>
    <row r="229" spans="1:24" x14ac:dyDescent="0.25">
      <c r="A229" t="s">
        <v>248</v>
      </c>
      <c r="B229" t="s">
        <v>20</v>
      </c>
      <c r="C229" t="s">
        <v>21</v>
      </c>
      <c r="D229" s="3">
        <v>229.9</v>
      </c>
      <c r="E229" s="3">
        <v>235.1</v>
      </c>
      <c r="F229" s="3">
        <v>235.39999999999998</v>
      </c>
      <c r="G229" s="3">
        <v>229.6</v>
      </c>
      <c r="H229" s="3">
        <v>246.6</v>
      </c>
      <c r="I229" s="3">
        <v>240.1</v>
      </c>
      <c r="J229" s="3">
        <v>236.5</v>
      </c>
      <c r="K229" s="3">
        <v>230</v>
      </c>
      <c r="L229" s="3">
        <v>221.70000000000002</v>
      </c>
      <c r="M229" s="3">
        <v>224.54924120116243</v>
      </c>
      <c r="N229" s="3">
        <v>226.98962285714288</v>
      </c>
      <c r="O229" s="3">
        <v>228.84418604651162</v>
      </c>
      <c r="P229" s="3">
        <v>226.3441551184622</v>
      </c>
      <c r="Q229" s="3">
        <v>231.30094054417197</v>
      </c>
      <c r="R229" s="3">
        <v>244.52814620267017</v>
      </c>
      <c r="S229" s="3">
        <v>253.88266341859526</v>
      </c>
      <c r="T229" s="3">
        <v>255.40051081730769</v>
      </c>
      <c r="U229" s="3">
        <v>260.80976078393701</v>
      </c>
      <c r="V229" s="3">
        <v>255.50878390847024</v>
      </c>
      <c r="W229" s="3">
        <v>251.88042103361045</v>
      </c>
      <c r="X229" s="3">
        <v>247.75055489314866</v>
      </c>
    </row>
    <row r="230" spans="1:24" x14ac:dyDescent="0.25">
      <c r="A230" t="s">
        <v>249</v>
      </c>
      <c r="B230" t="s">
        <v>20</v>
      </c>
      <c r="C230" t="s">
        <v>21</v>
      </c>
      <c r="D230" s="3">
        <v>245.8</v>
      </c>
      <c r="E230" s="3">
        <v>254.9</v>
      </c>
      <c r="F230" s="3">
        <v>263.60000000000002</v>
      </c>
      <c r="G230" s="3">
        <v>261.2</v>
      </c>
      <c r="H230" s="3">
        <v>279.2</v>
      </c>
      <c r="I230" s="3">
        <v>268.40000000000003</v>
      </c>
      <c r="J230" s="3">
        <v>260.8</v>
      </c>
      <c r="K230" s="3">
        <v>267.90000000000003</v>
      </c>
      <c r="L230" s="3">
        <v>258.39999999999998</v>
      </c>
      <c r="M230" s="3">
        <v>260.03848886018727</v>
      </c>
      <c r="N230" s="3">
        <v>256.42768000000001</v>
      </c>
      <c r="O230" s="3">
        <v>254.99599355284366</v>
      </c>
      <c r="P230" s="3">
        <v>254.41793696915511</v>
      </c>
      <c r="Q230" s="3">
        <v>257.7252379352816</v>
      </c>
      <c r="R230" s="3">
        <v>270.06349310571238</v>
      </c>
      <c r="S230" s="3">
        <v>282.72326431181489</v>
      </c>
      <c r="T230" s="3">
        <v>303.44586338141022</v>
      </c>
      <c r="U230" s="3">
        <v>302.81390143145353</v>
      </c>
      <c r="V230" s="3">
        <v>294.77006827828012</v>
      </c>
      <c r="W230" s="3">
        <v>303.1521322732201</v>
      </c>
      <c r="X230" s="3">
        <v>298.57338347243876</v>
      </c>
    </row>
    <row r="231" spans="1:24" x14ac:dyDescent="0.25">
      <c r="A231" t="s">
        <v>250</v>
      </c>
      <c r="B231" t="s">
        <v>20</v>
      </c>
      <c r="C231" t="s">
        <v>21</v>
      </c>
      <c r="D231" s="3">
        <v>332.5</v>
      </c>
      <c r="E231" s="3">
        <v>317.8</v>
      </c>
      <c r="F231" s="3">
        <v>332.7</v>
      </c>
      <c r="G231" s="3">
        <v>336.90000000000003</v>
      </c>
      <c r="H231" s="3">
        <v>350.9</v>
      </c>
      <c r="I231" s="3">
        <v>346.29999999999995</v>
      </c>
      <c r="J231" s="3">
        <v>348.7</v>
      </c>
      <c r="K231" s="3">
        <v>354.59999999999997</v>
      </c>
      <c r="L231" s="3">
        <v>344.29999999999995</v>
      </c>
      <c r="M231" s="3">
        <v>344.6202776880852</v>
      </c>
      <c r="N231" s="3">
        <v>343.60978285714287</v>
      </c>
      <c r="O231" s="3">
        <v>354.68279990789779</v>
      </c>
      <c r="P231" s="3">
        <v>360.00109521680821</v>
      </c>
      <c r="Q231" s="3">
        <v>377.5678199529728</v>
      </c>
      <c r="R231" s="3">
        <v>377.30098489822717</v>
      </c>
      <c r="S231" s="3">
        <v>393.25147178237921</v>
      </c>
      <c r="T231" s="3">
        <v>407.2272636217948</v>
      </c>
      <c r="U231" s="3">
        <v>433.90647516572199</v>
      </c>
      <c r="V231" s="3">
        <v>442.64775788890938</v>
      </c>
      <c r="W231" s="3">
        <v>435.72686122153959</v>
      </c>
      <c r="X231" s="3">
        <v>432.35869026873343</v>
      </c>
    </row>
    <row r="232" spans="1:24" x14ac:dyDescent="0.25">
      <c r="A232" t="s">
        <v>251</v>
      </c>
      <c r="B232" t="s">
        <v>20</v>
      </c>
      <c r="C232" t="s">
        <v>21</v>
      </c>
      <c r="D232" s="3">
        <v>331.1</v>
      </c>
      <c r="E232" s="3">
        <v>338.9</v>
      </c>
      <c r="F232" s="3">
        <v>332.4</v>
      </c>
      <c r="G232" s="3">
        <v>333.4</v>
      </c>
      <c r="H232" s="3">
        <v>317.59999999999997</v>
      </c>
      <c r="I232" s="3">
        <v>328.59999999999997</v>
      </c>
      <c r="J232" s="3">
        <v>324</v>
      </c>
      <c r="K232" s="3">
        <v>332.1</v>
      </c>
      <c r="L232" s="3">
        <v>332.6</v>
      </c>
      <c r="M232" s="3">
        <v>336.51674738994728</v>
      </c>
      <c r="N232" s="3">
        <v>339.72317714285714</v>
      </c>
      <c r="O232" s="3">
        <v>344.52118351370024</v>
      </c>
      <c r="P232" s="3">
        <v>338.32582700044708</v>
      </c>
      <c r="Q232" s="3">
        <v>349.13748740342623</v>
      </c>
      <c r="R232" s="3">
        <v>346.31402932808055</v>
      </c>
      <c r="S232" s="3">
        <v>360.86681892001627</v>
      </c>
      <c r="T232" s="3">
        <v>364.79020432692306</v>
      </c>
      <c r="U232" s="3">
        <v>384.9172446920935</v>
      </c>
      <c r="V232" s="3">
        <v>386.97115704004426</v>
      </c>
      <c r="W232" s="3">
        <v>387.94366642573186</v>
      </c>
      <c r="X232" s="3">
        <v>381.48095019719347</v>
      </c>
    </row>
    <row r="233" spans="1:24" x14ac:dyDescent="0.25">
      <c r="A233" t="s">
        <v>252</v>
      </c>
      <c r="B233" t="s">
        <v>20</v>
      </c>
      <c r="C233" t="s">
        <v>21</v>
      </c>
      <c r="D233" s="3">
        <v>178.29999999999998</v>
      </c>
      <c r="E233" s="3">
        <v>190.1</v>
      </c>
      <c r="F233" s="3">
        <v>204</v>
      </c>
      <c r="G233" s="3">
        <v>198.5</v>
      </c>
      <c r="H233" s="3">
        <v>212</v>
      </c>
      <c r="I233" s="3">
        <v>205.2</v>
      </c>
      <c r="J233" s="3">
        <v>195.9</v>
      </c>
      <c r="K233" s="3">
        <v>196.6</v>
      </c>
      <c r="L233" s="3">
        <v>206.1</v>
      </c>
      <c r="M233" s="3">
        <v>203.79042435238384</v>
      </c>
      <c r="N233" s="3">
        <v>200.74012053379252</v>
      </c>
      <c r="O233" s="3">
        <v>207.73784033225661</v>
      </c>
      <c r="P233" s="3">
        <v>205.41132713440405</v>
      </c>
      <c r="Q233" s="3">
        <v>208.02902499703831</v>
      </c>
      <c r="R233" s="3">
        <v>204.88132660418168</v>
      </c>
      <c r="S233" s="3">
        <v>205.65919883112142</v>
      </c>
      <c r="T233" s="3">
        <v>208.32135785007071</v>
      </c>
      <c r="U233" s="3">
        <v>206.73752016593687</v>
      </c>
      <c r="V233" s="3">
        <v>199.83661889782127</v>
      </c>
      <c r="W233" s="3">
        <v>210.15812044850307</v>
      </c>
      <c r="X233" s="3">
        <v>216.41148430286242</v>
      </c>
    </row>
    <row r="234" spans="1:24" x14ac:dyDescent="0.25">
      <c r="A234" t="s">
        <v>253</v>
      </c>
      <c r="B234" t="s">
        <v>20</v>
      </c>
      <c r="C234" t="s">
        <v>21</v>
      </c>
      <c r="D234" s="3">
        <v>199.2</v>
      </c>
      <c r="E234" s="3">
        <v>200.1</v>
      </c>
      <c r="F234" s="3">
        <v>205.20000000000002</v>
      </c>
      <c r="G234" s="3">
        <v>204.20000000000002</v>
      </c>
      <c r="H234" s="3">
        <v>222.6</v>
      </c>
      <c r="I234" s="3">
        <v>222.3</v>
      </c>
      <c r="J234" s="3">
        <v>212.8</v>
      </c>
      <c r="K234" s="3">
        <v>214.5</v>
      </c>
      <c r="L234" s="3">
        <v>223.1</v>
      </c>
      <c r="M234" s="3">
        <v>229.74412861606694</v>
      </c>
      <c r="N234" s="3">
        <v>229.38811881188116</v>
      </c>
      <c r="O234" s="3">
        <v>227.18998615597602</v>
      </c>
      <c r="P234" s="3">
        <v>225.45832628909551</v>
      </c>
      <c r="Q234" s="3">
        <v>223.52902499703828</v>
      </c>
      <c r="R234" s="3">
        <v>229.79790915645279</v>
      </c>
      <c r="S234" s="3">
        <v>224.75978327042495</v>
      </c>
      <c r="T234" s="3">
        <v>227.37161716171616</v>
      </c>
      <c r="U234" s="3">
        <v>227.06252592763309</v>
      </c>
      <c r="V234" s="3">
        <v>221.9273797040662</v>
      </c>
      <c r="W234" s="3">
        <v>229.87817593341811</v>
      </c>
      <c r="X234" s="3">
        <v>233.19635272391506</v>
      </c>
    </row>
    <row r="235" spans="1:24" x14ac:dyDescent="0.25">
      <c r="A235" t="s">
        <v>254</v>
      </c>
      <c r="B235" t="s">
        <v>20</v>
      </c>
      <c r="C235" t="s">
        <v>21</v>
      </c>
      <c r="D235" s="3">
        <v>143.19999999999999</v>
      </c>
      <c r="E235" s="3">
        <v>153.4</v>
      </c>
      <c r="F235" s="3">
        <v>149.5</v>
      </c>
      <c r="G235" s="3">
        <v>150.9</v>
      </c>
      <c r="H235" s="3">
        <v>170.20000000000002</v>
      </c>
      <c r="I235" s="3">
        <v>161.10000000000002</v>
      </c>
      <c r="J235" s="3">
        <v>156.30000000000001</v>
      </c>
      <c r="K235" s="3">
        <v>160</v>
      </c>
      <c r="L235" s="3">
        <v>163.5</v>
      </c>
      <c r="M235" s="3">
        <v>168.70748916439874</v>
      </c>
      <c r="N235" s="3">
        <v>168.29586741282824</v>
      </c>
      <c r="O235" s="3">
        <v>161.66778957083525</v>
      </c>
      <c r="P235" s="3">
        <v>160.9231373022582</v>
      </c>
      <c r="Q235" s="3">
        <v>167.61544840658692</v>
      </c>
      <c r="R235" s="3">
        <v>163.49826964671956</v>
      </c>
      <c r="S235" s="3">
        <v>163.40350663582129</v>
      </c>
      <c r="T235" s="3">
        <v>172.87972654408298</v>
      </c>
      <c r="U235" s="3">
        <v>166.57353076745792</v>
      </c>
      <c r="V235" s="3">
        <v>165.8796807643015</v>
      </c>
      <c r="W235" s="3">
        <v>171.48363195006357</v>
      </c>
      <c r="X235" s="3">
        <v>172.47330332409973</v>
      </c>
    </row>
    <row r="236" spans="1:24" x14ac:dyDescent="0.25">
      <c r="A236" t="s">
        <v>255</v>
      </c>
      <c r="B236" t="s">
        <v>20</v>
      </c>
      <c r="C236" t="s">
        <v>21</v>
      </c>
      <c r="D236" s="3">
        <v>333</v>
      </c>
      <c r="E236" s="3">
        <v>352.59999999999997</v>
      </c>
      <c r="F236" s="3">
        <v>361.70000000000005</v>
      </c>
      <c r="G236" s="3">
        <v>357.90000000000003</v>
      </c>
      <c r="H236" s="3">
        <v>388</v>
      </c>
      <c r="I236" s="3">
        <v>381.2</v>
      </c>
      <c r="J236" s="3">
        <v>365.5</v>
      </c>
      <c r="K236" s="3">
        <v>376.3</v>
      </c>
      <c r="L236" s="3">
        <v>391.20000000000005</v>
      </c>
      <c r="M236" s="3">
        <v>409.49799415381511</v>
      </c>
      <c r="N236" s="3">
        <v>405.42819629789068</v>
      </c>
      <c r="O236" s="3">
        <v>396.17688047992618</v>
      </c>
      <c r="P236" s="3">
        <v>397.4107957976089</v>
      </c>
      <c r="Q236" s="3">
        <v>391.26223196303761</v>
      </c>
      <c r="R236" s="3">
        <v>396.37069214131219</v>
      </c>
      <c r="S236" s="3">
        <v>406.76615122366979</v>
      </c>
      <c r="T236" s="3">
        <v>407.77065063649218</v>
      </c>
      <c r="U236" s="3">
        <v>408.03725512790959</v>
      </c>
      <c r="V236" s="3">
        <v>409.58298963066528</v>
      </c>
      <c r="W236" s="3">
        <v>414.73911686510229</v>
      </c>
      <c r="X236" s="3">
        <v>424.90971837488456</v>
      </c>
    </row>
    <row r="237" spans="1:24" x14ac:dyDescent="0.25">
      <c r="A237" t="s">
        <v>256</v>
      </c>
      <c r="B237" t="s">
        <v>20</v>
      </c>
      <c r="C237" t="s">
        <v>21</v>
      </c>
      <c r="D237" s="3">
        <v>664.9</v>
      </c>
      <c r="E237" s="3">
        <v>674.9</v>
      </c>
      <c r="F237" s="3">
        <v>700.9</v>
      </c>
      <c r="G237" s="3">
        <v>689.5</v>
      </c>
      <c r="H237" s="3">
        <v>740.9</v>
      </c>
      <c r="I237" s="3">
        <v>720.6</v>
      </c>
      <c r="J237" s="3">
        <v>670.30000000000007</v>
      </c>
      <c r="K237" s="3">
        <v>710.2</v>
      </c>
      <c r="L237" s="3">
        <v>745.90000000000009</v>
      </c>
      <c r="M237" s="3">
        <v>738.94943050095753</v>
      </c>
      <c r="N237" s="3">
        <v>741.13555746879035</v>
      </c>
      <c r="O237" s="3">
        <v>726.76686663590226</v>
      </c>
      <c r="P237" s="3">
        <v>724.90433522521437</v>
      </c>
      <c r="Q237" s="3">
        <v>728.78220589977479</v>
      </c>
      <c r="R237" s="3">
        <v>749.19379956741159</v>
      </c>
      <c r="S237" s="3">
        <v>749.46568854255463</v>
      </c>
      <c r="T237" s="3">
        <v>740.32449316360191</v>
      </c>
      <c r="U237" s="3">
        <v>745.83579165706374</v>
      </c>
      <c r="V237" s="3">
        <v>753.42008621694049</v>
      </c>
      <c r="W237" s="3">
        <v>769.78136631603286</v>
      </c>
      <c r="X237" s="3">
        <v>780.05503231763623</v>
      </c>
    </row>
    <row r="238" spans="1:24" x14ac:dyDescent="0.25">
      <c r="A238" t="s">
        <v>257</v>
      </c>
      <c r="B238" t="s">
        <v>20</v>
      </c>
      <c r="C238" t="s">
        <v>21</v>
      </c>
      <c r="D238" s="3">
        <v>115.19999999999999</v>
      </c>
      <c r="E238" s="3">
        <v>125</v>
      </c>
      <c r="F238" s="3">
        <v>129.29999999999998</v>
      </c>
      <c r="G238" s="3">
        <v>131.1</v>
      </c>
      <c r="H238" s="3">
        <v>144.10000000000002</v>
      </c>
      <c r="I238" s="3">
        <v>139.1</v>
      </c>
      <c r="J238" s="3">
        <v>141.30000000000001</v>
      </c>
      <c r="K238" s="3">
        <v>141.20000000000002</v>
      </c>
      <c r="L238" s="3">
        <v>151.70000000000002</v>
      </c>
      <c r="M238" s="3">
        <v>159.509837717972</v>
      </c>
      <c r="N238" s="3">
        <v>155.86909169177787</v>
      </c>
      <c r="O238" s="3">
        <v>146.39533917858793</v>
      </c>
      <c r="P238" s="3">
        <v>150.21152034778407</v>
      </c>
      <c r="Q238" s="3">
        <v>150.68829522568416</v>
      </c>
      <c r="R238" s="3">
        <v>157.67408074981972</v>
      </c>
      <c r="S238" s="3">
        <v>156.19323024473397</v>
      </c>
      <c r="T238" s="3">
        <v>153.43250825082507</v>
      </c>
      <c r="U238" s="3">
        <v>156.95864254436503</v>
      </c>
      <c r="V238" s="3">
        <v>155.34261913084001</v>
      </c>
      <c r="W238" s="3">
        <v>166.43942896774939</v>
      </c>
      <c r="X238" s="3">
        <v>172.32908587257617</v>
      </c>
    </row>
    <row r="239" spans="1:24" x14ac:dyDescent="0.25">
      <c r="A239" t="s">
        <v>258</v>
      </c>
      <c r="B239" t="s">
        <v>20</v>
      </c>
      <c r="C239" t="s">
        <v>21</v>
      </c>
      <c r="D239" s="3">
        <v>442.20000000000005</v>
      </c>
      <c r="E239" s="3">
        <v>462.40000000000003</v>
      </c>
      <c r="F239" s="3">
        <v>472.8</v>
      </c>
      <c r="G239" s="3">
        <v>449.1</v>
      </c>
      <c r="H239" s="3">
        <v>497.5</v>
      </c>
      <c r="I239" s="3">
        <v>483.6</v>
      </c>
      <c r="J239" s="3">
        <v>462.6</v>
      </c>
      <c r="K239" s="3">
        <v>477.7</v>
      </c>
      <c r="L239" s="3">
        <v>503.79999999999995</v>
      </c>
      <c r="M239" s="3">
        <v>512.59291402076406</v>
      </c>
      <c r="N239" s="3">
        <v>501.46693930262586</v>
      </c>
      <c r="O239" s="3">
        <v>492.95745269958468</v>
      </c>
      <c r="P239" s="3">
        <v>487.98761019200572</v>
      </c>
      <c r="Q239" s="3">
        <v>500.83158393555271</v>
      </c>
      <c r="R239" s="3">
        <v>513.05591204037501</v>
      </c>
      <c r="S239" s="3">
        <v>512.65978327042501</v>
      </c>
      <c r="T239" s="3">
        <v>516.99344648750582</v>
      </c>
      <c r="U239" s="3">
        <v>526.56103941000231</v>
      </c>
      <c r="V239" s="3">
        <v>520.29127344751248</v>
      </c>
      <c r="W239" s="3">
        <v>535.42578892613562</v>
      </c>
      <c r="X239" s="3">
        <v>542.75550554016615</v>
      </c>
    </row>
    <row r="240" spans="1:24" x14ac:dyDescent="0.25">
      <c r="A240" t="s">
        <v>259</v>
      </c>
      <c r="B240" t="s">
        <v>20</v>
      </c>
      <c r="C240" t="s">
        <v>21</v>
      </c>
      <c r="D240" s="3">
        <v>983.80000000000007</v>
      </c>
      <c r="E240" s="3">
        <v>984.3</v>
      </c>
      <c r="F240" s="3">
        <v>1054</v>
      </c>
      <c r="G240" s="3">
        <v>1036.3</v>
      </c>
      <c r="H240" s="3">
        <v>1081.3000000000002</v>
      </c>
      <c r="I240" s="3">
        <v>1059.0999999999999</v>
      </c>
      <c r="J240" s="3">
        <v>1016.1</v>
      </c>
      <c r="K240" s="3">
        <v>1019.2</v>
      </c>
      <c r="L240" s="3">
        <v>1077.0999999999999</v>
      </c>
      <c r="M240" s="3">
        <v>1098.7444511641972</v>
      </c>
      <c r="N240" s="3">
        <v>1069.2125699526473</v>
      </c>
      <c r="O240" s="3">
        <v>1057.1236732810337</v>
      </c>
      <c r="P240" s="3">
        <v>1048.9986233546674</v>
      </c>
      <c r="Q240" s="3">
        <v>1063.8346404454448</v>
      </c>
      <c r="R240" s="3">
        <v>1101.4607786589763</v>
      </c>
      <c r="S240" s="3">
        <v>1111.0730427371241</v>
      </c>
      <c r="T240" s="3">
        <v>1120.4742338519568</v>
      </c>
      <c r="U240" s="3">
        <v>1134.3589997695319</v>
      </c>
      <c r="V240" s="3">
        <v>1139.1251660258652</v>
      </c>
      <c r="W240" s="3">
        <v>1159.0834123222749</v>
      </c>
      <c r="X240" s="3">
        <v>1165.0575023084025</v>
      </c>
    </row>
    <row r="241" spans="1:24" x14ac:dyDescent="0.25">
      <c r="A241" t="s">
        <v>260</v>
      </c>
      <c r="B241" t="s">
        <v>20</v>
      </c>
      <c r="C241" t="s">
        <v>21</v>
      </c>
      <c r="D241" s="3">
        <v>1264.5</v>
      </c>
      <c r="E241" s="3">
        <v>1296.7</v>
      </c>
      <c r="F241" s="3">
        <v>1337.1000000000001</v>
      </c>
      <c r="G241" s="3">
        <v>1296.7</v>
      </c>
      <c r="H241" s="3">
        <v>1367.7</v>
      </c>
      <c r="I241" s="3">
        <v>1328.7</v>
      </c>
      <c r="J241" s="3">
        <v>1279</v>
      </c>
      <c r="K241" s="3">
        <v>1308.5</v>
      </c>
      <c r="L241" s="3">
        <v>1351.7</v>
      </c>
      <c r="M241" s="3">
        <v>1381.7617377280517</v>
      </c>
      <c r="N241" s="3">
        <v>1346.2698665518724</v>
      </c>
      <c r="O241" s="3">
        <v>1318.1938624826951</v>
      </c>
      <c r="P241" s="3">
        <v>1317.8804492211084</v>
      </c>
      <c r="Q241" s="3">
        <v>1319.2371046084586</v>
      </c>
      <c r="R241" s="3">
        <v>1346.7503604902668</v>
      </c>
      <c r="S241" s="3">
        <v>1337.9703640569828</v>
      </c>
      <c r="T241" s="3">
        <v>1351.8849363507779</v>
      </c>
      <c r="U241" s="3">
        <v>1372.019439963125</v>
      </c>
      <c r="V241" s="3">
        <v>1374.4025282535245</v>
      </c>
      <c r="W241" s="3">
        <v>1417.1477632643623</v>
      </c>
      <c r="X241" s="3">
        <v>1429.8835295475531</v>
      </c>
    </row>
    <row r="242" spans="1:24" x14ac:dyDescent="0.25">
      <c r="A242" t="s">
        <v>261</v>
      </c>
      <c r="B242" t="s">
        <v>20</v>
      </c>
      <c r="C242" t="s">
        <v>21</v>
      </c>
      <c r="D242" s="3">
        <v>111.89999999999999</v>
      </c>
      <c r="E242" s="3">
        <v>121.5</v>
      </c>
      <c r="F242" s="3">
        <v>122.3</v>
      </c>
      <c r="G242" s="3">
        <v>117.7</v>
      </c>
      <c r="H242" s="3">
        <v>129.1</v>
      </c>
      <c r="I242" s="3">
        <v>125.2</v>
      </c>
      <c r="J242" s="3">
        <v>123.10000000000001</v>
      </c>
      <c r="K242" s="3">
        <v>124.5</v>
      </c>
      <c r="L242" s="3">
        <v>130.1</v>
      </c>
      <c r="M242" s="3">
        <v>131.96599133151901</v>
      </c>
      <c r="N242" s="3">
        <v>128.53822643133879</v>
      </c>
      <c r="O242" s="3">
        <v>125.74868481772037</v>
      </c>
      <c r="P242" s="3">
        <v>125.93492331843979</v>
      </c>
      <c r="Q242" s="3">
        <v>127.2154484065869</v>
      </c>
      <c r="R242" s="3">
        <v>124.84830569574621</v>
      </c>
      <c r="S242" s="3">
        <v>125.13987580664801</v>
      </c>
      <c r="T242" s="3">
        <v>130.80256954266855</v>
      </c>
      <c r="U242" s="3">
        <v>132.69079280940306</v>
      </c>
      <c r="V242" s="3">
        <v>129.17272515437492</v>
      </c>
      <c r="W242" s="3">
        <v>132.10914345162411</v>
      </c>
      <c r="X242" s="3">
        <v>133.4521352723915</v>
      </c>
    </row>
    <row r="243" spans="1:24" x14ac:dyDescent="0.25">
      <c r="A243" t="s">
        <v>262</v>
      </c>
      <c r="B243" t="s">
        <v>20</v>
      </c>
      <c r="C243" t="s">
        <v>21</v>
      </c>
      <c r="D243" s="3">
        <v>778.30000000000007</v>
      </c>
      <c r="E243" s="3">
        <v>804.30000000000007</v>
      </c>
      <c r="F243" s="3">
        <v>814.5</v>
      </c>
      <c r="G243" s="3">
        <v>800.90000000000009</v>
      </c>
      <c r="H243" s="3">
        <v>867.7</v>
      </c>
      <c r="I243" s="3">
        <v>864.5</v>
      </c>
      <c r="J243" s="3">
        <v>818.6</v>
      </c>
      <c r="K243" s="3">
        <v>840.6</v>
      </c>
      <c r="L243" s="3">
        <v>874.9</v>
      </c>
      <c r="M243" s="3">
        <v>897.39125088196761</v>
      </c>
      <c r="N243" s="3">
        <v>876.81192423590176</v>
      </c>
      <c r="O243" s="3">
        <v>872.92791878172602</v>
      </c>
      <c r="P243" s="3">
        <v>850.61532423620326</v>
      </c>
      <c r="Q243" s="3">
        <v>872.59883900011857</v>
      </c>
      <c r="R243" s="3">
        <v>897.21474405191066</v>
      </c>
      <c r="S243" s="3">
        <v>894.40627054669426</v>
      </c>
      <c r="T243" s="3">
        <v>895.07076850542194</v>
      </c>
      <c r="U243" s="3">
        <v>913.70488591841422</v>
      </c>
      <c r="V243" s="3">
        <v>919.26001398112544</v>
      </c>
      <c r="W243" s="3">
        <v>942.76732169691354</v>
      </c>
      <c r="X243" s="3">
        <v>962.74773776546624</v>
      </c>
    </row>
    <row r="244" spans="1:24" x14ac:dyDescent="0.25">
      <c r="A244" t="s">
        <v>263</v>
      </c>
      <c r="B244" t="s">
        <v>20</v>
      </c>
      <c r="C244" t="s">
        <v>21</v>
      </c>
      <c r="D244" s="3">
        <v>353.70000000000005</v>
      </c>
      <c r="E244" s="3">
        <v>364.2</v>
      </c>
      <c r="F244" s="3">
        <v>372.5</v>
      </c>
      <c r="G244" s="3">
        <v>359.1</v>
      </c>
      <c r="H244" s="3">
        <v>403.09999999999997</v>
      </c>
      <c r="I244" s="3">
        <v>395.59999999999997</v>
      </c>
      <c r="J244" s="3">
        <v>359.79999999999995</v>
      </c>
      <c r="K244" s="3">
        <v>365.09999999999997</v>
      </c>
      <c r="L244" s="3">
        <v>386.6</v>
      </c>
      <c r="M244" s="3">
        <v>386.1443503679065</v>
      </c>
      <c r="N244" s="3">
        <v>385.2377529057253</v>
      </c>
      <c r="O244" s="3">
        <v>377.71370558375634</v>
      </c>
      <c r="P244" s="3">
        <v>380.55774664895546</v>
      </c>
      <c r="Q244" s="3">
        <v>388.8761521146784</v>
      </c>
      <c r="R244" s="3">
        <v>384.74549387166547</v>
      </c>
      <c r="S244" s="3">
        <v>379.90310483380011</v>
      </c>
      <c r="T244" s="3">
        <v>387.86607732201799</v>
      </c>
      <c r="U244" s="3">
        <v>394.17683798110164</v>
      </c>
      <c r="V244" s="3">
        <v>392.65012233484794</v>
      </c>
      <c r="W244" s="3">
        <v>391.68672985781996</v>
      </c>
      <c r="X244" s="3">
        <v>393.13711911357336</v>
      </c>
    </row>
    <row r="245" spans="1:24" x14ac:dyDescent="0.25">
      <c r="A245" t="s">
        <v>264</v>
      </c>
      <c r="B245" t="s">
        <v>20</v>
      </c>
      <c r="C245" t="s">
        <v>21</v>
      </c>
      <c r="D245" s="3">
        <v>0</v>
      </c>
      <c r="E245" s="3">
        <v>904.5</v>
      </c>
      <c r="F245" s="3">
        <v>906.7</v>
      </c>
      <c r="G245" s="3">
        <v>853.90000000000009</v>
      </c>
      <c r="H245" s="3">
        <v>838</v>
      </c>
      <c r="I245" s="3">
        <v>824.5</v>
      </c>
      <c r="J245" s="3">
        <v>853.90000000000009</v>
      </c>
      <c r="K245" s="3">
        <v>904.3</v>
      </c>
      <c r="L245" s="3">
        <v>867.6</v>
      </c>
      <c r="M245" s="3">
        <v>910.9486500752156</v>
      </c>
      <c r="N245" s="3">
        <v>891.90765502534134</v>
      </c>
      <c r="O245" s="3">
        <v>867.83129817979318</v>
      </c>
      <c r="P245" s="3">
        <v>888.85115074798614</v>
      </c>
      <c r="Q245" s="3">
        <v>887.46573259068998</v>
      </c>
      <c r="R245" s="3">
        <v>899.45430127246573</v>
      </c>
      <c r="S245" s="3">
        <v>910.50306545153285</v>
      </c>
      <c r="T245" s="3">
        <v>867.80713758104673</v>
      </c>
      <c r="U245" s="3">
        <v>950.55774185930568</v>
      </c>
      <c r="V245" s="3">
        <v>958.55313306915491</v>
      </c>
      <c r="W245" s="3">
        <v>965.09535701544269</v>
      </c>
      <c r="X245" s="3">
        <v>977.72219345909343</v>
      </c>
    </row>
    <row r="246" spans="1:24" x14ac:dyDescent="0.25">
      <c r="A246" t="s">
        <v>265</v>
      </c>
      <c r="B246" t="s">
        <v>20</v>
      </c>
      <c r="C246" t="s">
        <v>21</v>
      </c>
      <c r="D246" s="3">
        <v>0</v>
      </c>
      <c r="E246" s="3">
        <v>678.2</v>
      </c>
      <c r="F246" s="3">
        <v>833.80000000000007</v>
      </c>
      <c r="G246" s="3">
        <v>911.8</v>
      </c>
      <c r="H246" s="3">
        <v>876.80000000000007</v>
      </c>
      <c r="I246" s="3">
        <v>990.59999999999991</v>
      </c>
      <c r="J246" s="3">
        <v>1010.9</v>
      </c>
      <c r="K246" s="3">
        <v>1002.8</v>
      </c>
      <c r="L246" s="3">
        <v>1082.2</v>
      </c>
      <c r="M246" s="3">
        <v>1118.5462669235437</v>
      </c>
      <c r="N246" s="3">
        <v>1126.8617110255627</v>
      </c>
      <c r="O246" s="3">
        <v>1130.8747809010172</v>
      </c>
      <c r="P246" s="3">
        <v>1171.8460155350981</v>
      </c>
      <c r="Q246" s="3">
        <v>1187.8466768635826</v>
      </c>
      <c r="R246" s="3">
        <v>1176.6339474649435</v>
      </c>
      <c r="S246" s="3">
        <v>1138.000342446838</v>
      </c>
      <c r="T246" s="3">
        <v>1087.2091948677262</v>
      </c>
      <c r="U246" s="3">
        <v>1169.9676051533677</v>
      </c>
      <c r="V246" s="3">
        <v>1159.2367122587243</v>
      </c>
      <c r="W246" s="3">
        <v>1149.0031140104988</v>
      </c>
      <c r="X246" s="3">
        <v>1167.5821227188844</v>
      </c>
    </row>
    <row r="247" spans="1:24" x14ac:dyDescent="0.25">
      <c r="A247" t="s">
        <v>266</v>
      </c>
      <c r="B247" t="s">
        <v>20</v>
      </c>
      <c r="C247" t="s">
        <v>21</v>
      </c>
      <c r="D247" s="3">
        <v>0</v>
      </c>
      <c r="E247" s="3">
        <v>916.7</v>
      </c>
      <c r="F247" s="3">
        <v>814.6</v>
      </c>
      <c r="G247" s="3">
        <v>825.19999999999993</v>
      </c>
      <c r="H247" s="3">
        <v>897.9</v>
      </c>
      <c r="I247" s="3">
        <v>869.8</v>
      </c>
      <c r="J247" s="3">
        <v>819.5</v>
      </c>
      <c r="K247" s="3">
        <v>809.40000000000009</v>
      </c>
      <c r="L247" s="3">
        <v>834.9</v>
      </c>
      <c r="M247" s="3">
        <v>841.9365495764165</v>
      </c>
      <c r="N247" s="3">
        <v>853.32973661616847</v>
      </c>
      <c r="O247" s="3">
        <v>894.89814168889404</v>
      </c>
      <c r="P247" s="3">
        <v>909.34946777905623</v>
      </c>
      <c r="Q247" s="3">
        <v>912.54729156445694</v>
      </c>
      <c r="R247" s="3">
        <v>895.71945377084342</v>
      </c>
      <c r="S247" s="3">
        <v>876.18699254349633</v>
      </c>
      <c r="T247" s="3">
        <v>864.22809345334178</v>
      </c>
      <c r="U247" s="3">
        <v>1015.7908556584714</v>
      </c>
      <c r="V247" s="3">
        <v>1018.7241978780519</v>
      </c>
      <c r="W247" s="3">
        <v>1009.4860914326485</v>
      </c>
      <c r="X247" s="3">
        <v>1027.8457504613493</v>
      </c>
    </row>
    <row r="248" spans="1:24" x14ac:dyDescent="0.25">
      <c r="A248" t="s">
        <v>267</v>
      </c>
      <c r="B248" t="s">
        <v>20</v>
      </c>
      <c r="C248" t="s">
        <v>21</v>
      </c>
      <c r="D248" s="3">
        <v>0</v>
      </c>
      <c r="E248" s="3">
        <v>389.90000000000003</v>
      </c>
      <c r="F248" s="3">
        <v>387.59999999999997</v>
      </c>
      <c r="G248" s="3">
        <v>374.5</v>
      </c>
      <c r="H248" s="3">
        <v>381.6</v>
      </c>
      <c r="I248" s="3">
        <v>375.8</v>
      </c>
      <c r="J248" s="3">
        <v>390.6</v>
      </c>
      <c r="K248" s="3">
        <v>382.6</v>
      </c>
      <c r="L248" s="3">
        <v>379.20000000000005</v>
      </c>
      <c r="M248" s="3">
        <v>387.64069831886195</v>
      </c>
      <c r="N248" s="3">
        <v>409.22486498462905</v>
      </c>
      <c r="O248" s="3">
        <v>394.56707213412665</v>
      </c>
      <c r="P248" s="3">
        <v>381.30650172612189</v>
      </c>
      <c r="Q248" s="3">
        <v>395.61623041182071</v>
      </c>
      <c r="R248" s="3">
        <v>404.64838473041215</v>
      </c>
      <c r="S248" s="3">
        <v>403.82916873791766</v>
      </c>
      <c r="T248" s="3">
        <v>389.41099225781738</v>
      </c>
      <c r="U248" s="3">
        <v>476.05095904069685</v>
      </c>
      <c r="V248" s="3">
        <v>485.3060565000639</v>
      </c>
      <c r="W248" s="3">
        <v>494.63897864532896</v>
      </c>
      <c r="X248" s="3">
        <v>479.68551107238056</v>
      </c>
    </row>
    <row r="249" spans="1:24" x14ac:dyDescent="0.25">
      <c r="A249" t="s">
        <v>268</v>
      </c>
      <c r="B249" t="s">
        <v>20</v>
      </c>
      <c r="C249" t="s">
        <v>21</v>
      </c>
      <c r="D249" s="3">
        <v>0</v>
      </c>
      <c r="E249" s="3">
        <v>227.39999999999998</v>
      </c>
      <c r="F249" s="3">
        <v>239.7</v>
      </c>
      <c r="G249" s="3">
        <v>243.2</v>
      </c>
      <c r="H249" s="3">
        <v>253.6</v>
      </c>
      <c r="I249" s="3">
        <v>257.89999999999998</v>
      </c>
      <c r="J249" s="3">
        <v>265.39999999999998</v>
      </c>
      <c r="K249" s="3">
        <v>266.90000000000003</v>
      </c>
      <c r="L249" s="3">
        <v>283.5</v>
      </c>
      <c r="M249" s="3">
        <v>268.53450423583433</v>
      </c>
      <c r="N249" s="3">
        <v>265.46576010191927</v>
      </c>
      <c r="O249" s="3">
        <v>277.35015095113874</v>
      </c>
      <c r="P249" s="3">
        <v>267.20703394706561</v>
      </c>
      <c r="Q249" s="3">
        <v>269.0823814608525</v>
      </c>
      <c r="R249" s="3">
        <v>268.74611629941029</v>
      </c>
      <c r="S249" s="3">
        <v>264.05371996685994</v>
      </c>
      <c r="T249" s="3">
        <v>263.28480836046293</v>
      </c>
      <c r="U249" s="3">
        <v>280.76847104510512</v>
      </c>
      <c r="V249" s="3">
        <v>285.01416336443816</v>
      </c>
      <c r="W249" s="3">
        <v>271.64032414250045</v>
      </c>
      <c r="X249" s="3">
        <v>266.64631433258148</v>
      </c>
    </row>
    <row r="250" spans="1:24" x14ac:dyDescent="0.25">
      <c r="A250" t="s">
        <v>269</v>
      </c>
      <c r="B250" t="s">
        <v>20</v>
      </c>
      <c r="C250" t="s">
        <v>21</v>
      </c>
      <c r="D250" s="3">
        <v>0</v>
      </c>
      <c r="E250" s="3">
        <v>644.79999999999995</v>
      </c>
      <c r="F250" s="3">
        <v>617</v>
      </c>
      <c r="G250" s="3">
        <v>637.1</v>
      </c>
      <c r="H250" s="3">
        <v>596.29999999999995</v>
      </c>
      <c r="I250" s="3">
        <v>631.5</v>
      </c>
      <c r="J250" s="3">
        <v>665.1</v>
      </c>
      <c r="K250" s="3">
        <v>701.4</v>
      </c>
      <c r="L250" s="3">
        <v>716.9</v>
      </c>
      <c r="M250" s="3">
        <v>716.66693410044604</v>
      </c>
      <c r="N250" s="3">
        <v>752.35517489683446</v>
      </c>
      <c r="O250" s="3">
        <v>754.16762317906023</v>
      </c>
      <c r="P250" s="3">
        <v>723.37235327963185</v>
      </c>
      <c r="Q250" s="3">
        <v>715.67727338316354</v>
      </c>
      <c r="R250" s="3">
        <v>691.45316705696473</v>
      </c>
      <c r="S250" s="3">
        <v>718.94818006075673</v>
      </c>
      <c r="T250" s="3">
        <v>742.38075670943567</v>
      </c>
      <c r="U250" s="3">
        <v>795.34736427802977</v>
      </c>
      <c r="V250" s="3">
        <v>795.77102390387324</v>
      </c>
      <c r="W250" s="3">
        <v>813.54322919321135</v>
      </c>
      <c r="X250" s="3">
        <v>823.15626409678077</v>
      </c>
    </row>
    <row r="251" spans="1:24" x14ac:dyDescent="0.25">
      <c r="A251" t="s">
        <v>270</v>
      </c>
      <c r="B251" t="s">
        <v>20</v>
      </c>
      <c r="C251" t="s">
        <v>21</v>
      </c>
      <c r="D251" s="3">
        <v>0</v>
      </c>
      <c r="E251" s="3">
        <v>261.39999999999998</v>
      </c>
      <c r="F251" s="3">
        <v>241.4</v>
      </c>
      <c r="G251" s="3">
        <v>220.3</v>
      </c>
      <c r="H251" s="3">
        <v>211</v>
      </c>
      <c r="I251" s="3">
        <v>210.5</v>
      </c>
      <c r="J251" s="3">
        <v>233.4</v>
      </c>
      <c r="K251" s="3">
        <v>229.89999999999998</v>
      </c>
      <c r="L251" s="3">
        <v>235</v>
      </c>
      <c r="M251" s="3">
        <v>242.72978543717505</v>
      </c>
      <c r="N251" s="3">
        <v>242.73950480516243</v>
      </c>
      <c r="O251" s="3">
        <v>228.72956297447021</v>
      </c>
      <c r="P251" s="3">
        <v>224.94604430379746</v>
      </c>
      <c r="Q251" s="3">
        <v>224.72265158292691</v>
      </c>
      <c r="R251" s="3">
        <v>218.29620517450556</v>
      </c>
      <c r="S251" s="3">
        <v>234.03186964926815</v>
      </c>
      <c r="T251" s="3">
        <v>247.61597406505626</v>
      </c>
      <c r="U251" s="3">
        <v>245.68631628663641</v>
      </c>
      <c r="V251" s="3">
        <v>252.43004473986963</v>
      </c>
      <c r="W251" s="3">
        <v>244.7802048825238</v>
      </c>
      <c r="X251" s="3">
        <v>235.74322072995696</v>
      </c>
    </row>
    <row r="252" spans="1:24" x14ac:dyDescent="0.25">
      <c r="A252" t="s">
        <v>271</v>
      </c>
      <c r="B252" t="s">
        <v>20</v>
      </c>
      <c r="C252" t="s">
        <v>21</v>
      </c>
      <c r="D252" s="3">
        <v>0</v>
      </c>
      <c r="E252" s="3">
        <v>529.59999999999991</v>
      </c>
      <c r="F252" s="3">
        <v>534.4</v>
      </c>
      <c r="G252" s="3">
        <v>538.6</v>
      </c>
      <c r="H252" s="3">
        <v>546.40000000000009</v>
      </c>
      <c r="I252" s="3">
        <v>513.80000000000007</v>
      </c>
      <c r="J252" s="3">
        <v>494.4</v>
      </c>
      <c r="K252" s="3">
        <v>490.7</v>
      </c>
      <c r="L252" s="3">
        <v>491.8</v>
      </c>
      <c r="M252" s="3">
        <v>496.09143068274795</v>
      </c>
      <c r="N252" s="3">
        <v>576.82029800315718</v>
      </c>
      <c r="O252" s="3">
        <v>533.86812146437262</v>
      </c>
      <c r="P252" s="3">
        <v>526.29077963176064</v>
      </c>
      <c r="Q252" s="3">
        <v>555.82149721508756</v>
      </c>
      <c r="R252" s="3">
        <v>535.55745845441982</v>
      </c>
      <c r="S252" s="3">
        <v>541.5778790389395</v>
      </c>
      <c r="T252" s="3">
        <v>589.24016906957024</v>
      </c>
      <c r="U252" s="3">
        <v>586.0414552229015</v>
      </c>
      <c r="V252" s="3">
        <v>580.96803016745503</v>
      </c>
      <c r="W252" s="3">
        <v>588.99834870801692</v>
      </c>
      <c r="X252" s="3">
        <v>587.34242874718075</v>
      </c>
    </row>
    <row r="253" spans="1:24" x14ac:dyDescent="0.25">
      <c r="A253" t="s">
        <v>272</v>
      </c>
      <c r="B253" t="s">
        <v>20</v>
      </c>
      <c r="C253" t="s">
        <v>21</v>
      </c>
      <c r="D253" s="3">
        <v>0</v>
      </c>
      <c r="E253" s="3">
        <v>364</v>
      </c>
      <c r="F253" s="3">
        <v>335.79999999999995</v>
      </c>
      <c r="G253" s="3">
        <v>304.10000000000002</v>
      </c>
      <c r="H253" s="3">
        <v>328.8</v>
      </c>
      <c r="I253" s="3">
        <v>295</v>
      </c>
      <c r="J253" s="3">
        <v>332.7</v>
      </c>
      <c r="K253" s="3">
        <v>356.29999999999995</v>
      </c>
      <c r="L253" s="3">
        <v>361.4</v>
      </c>
      <c r="M253" s="3">
        <v>373.9988097437386</v>
      </c>
      <c r="N253" s="3">
        <v>392.74376990611245</v>
      </c>
      <c r="O253" s="3">
        <v>382.54541430958176</v>
      </c>
      <c r="P253" s="3">
        <v>347.55132336018414</v>
      </c>
      <c r="Q253" s="3">
        <v>344.51840350927824</v>
      </c>
      <c r="R253" s="3">
        <v>362.35033433964395</v>
      </c>
      <c r="S253" s="3">
        <v>366.45898922949465</v>
      </c>
      <c r="T253" s="3">
        <v>378.65850135419799</v>
      </c>
      <c r="U253" s="3">
        <v>373.40220671197301</v>
      </c>
      <c r="V253" s="3">
        <v>380.20701265499167</v>
      </c>
      <c r="W253" s="3">
        <v>372.28879262015192</v>
      </c>
      <c r="X253" s="3">
        <v>367.18316844371532</v>
      </c>
    </row>
    <row r="254" spans="1:24" x14ac:dyDescent="0.25">
      <c r="A254" t="s">
        <v>273</v>
      </c>
      <c r="B254" t="s">
        <v>20</v>
      </c>
      <c r="C254" t="s">
        <v>21</v>
      </c>
      <c r="D254" s="3">
        <v>0</v>
      </c>
      <c r="E254" s="3">
        <v>462.8</v>
      </c>
      <c r="F254" s="3">
        <v>473.7</v>
      </c>
      <c r="G254" s="3">
        <v>503.1</v>
      </c>
      <c r="H254" s="3">
        <v>494.5</v>
      </c>
      <c r="I254" s="3">
        <v>461.6</v>
      </c>
      <c r="J254" s="3">
        <v>476.8</v>
      </c>
      <c r="K254" s="3">
        <v>461</v>
      </c>
      <c r="L254" s="3">
        <v>507.8</v>
      </c>
      <c r="M254" s="3">
        <v>540.52859782006283</v>
      </c>
      <c r="N254" s="3">
        <v>527.74192538842874</v>
      </c>
      <c r="O254" s="3">
        <v>556.03013453703443</v>
      </c>
      <c r="P254" s="3">
        <v>561.52819332566162</v>
      </c>
      <c r="Q254" s="3">
        <v>610.04665377622587</v>
      </c>
      <c r="R254" s="3">
        <v>621.17613915300637</v>
      </c>
      <c r="S254" s="3">
        <v>605.83494614747315</v>
      </c>
      <c r="T254" s="3">
        <v>670.84166552676936</v>
      </c>
      <c r="U254" s="3">
        <v>662.52562777150956</v>
      </c>
      <c r="V254" s="3">
        <v>685.49333503770936</v>
      </c>
      <c r="W254" s="3">
        <v>686.73240405687784</v>
      </c>
      <c r="X254" s="3">
        <v>705.15983955300396</v>
      </c>
    </row>
    <row r="255" spans="1:24" x14ac:dyDescent="0.25">
      <c r="A255" t="s">
        <v>274</v>
      </c>
      <c r="B255" t="s">
        <v>20</v>
      </c>
      <c r="C255" t="s">
        <v>21</v>
      </c>
      <c r="D255" s="3">
        <v>0</v>
      </c>
      <c r="E255" s="3">
        <v>807.1</v>
      </c>
      <c r="F255" s="3">
        <v>745.5</v>
      </c>
      <c r="G255" s="3">
        <v>727.09999999999991</v>
      </c>
      <c r="H255" s="3">
        <v>726.7</v>
      </c>
      <c r="I255" s="3">
        <v>723.6</v>
      </c>
      <c r="J255" s="3">
        <v>750.3</v>
      </c>
      <c r="K255" s="3">
        <v>768.4</v>
      </c>
      <c r="L255" s="3">
        <v>843.40000000000009</v>
      </c>
      <c r="M255" s="3">
        <v>904.37932490565038</v>
      </c>
      <c r="N255" s="3">
        <v>857.53590716481585</v>
      </c>
      <c r="O255" s="3">
        <v>836.19850514406323</v>
      </c>
      <c r="P255" s="3">
        <v>838.08770138089767</v>
      </c>
      <c r="Q255" s="3">
        <v>818.02768462670633</v>
      </c>
      <c r="R255" s="3">
        <v>862.08680698586465</v>
      </c>
      <c r="S255" s="3">
        <v>882.23982325324482</v>
      </c>
      <c r="T255" s="3">
        <v>861.9643640740843</v>
      </c>
      <c r="U255" s="3">
        <v>761.49680144840079</v>
      </c>
      <c r="V255" s="3">
        <v>771.39596829860682</v>
      </c>
      <c r="W255" s="3">
        <v>753.72709851689513</v>
      </c>
      <c r="X255" s="3">
        <v>726.66333299159317</v>
      </c>
    </row>
    <row r="256" spans="1:24" x14ac:dyDescent="0.25">
      <c r="A256" t="s">
        <v>275</v>
      </c>
      <c r="B256" t="s">
        <v>20</v>
      </c>
      <c r="C256" t="s">
        <v>21</v>
      </c>
      <c r="D256" s="3">
        <v>0</v>
      </c>
      <c r="E256" s="3">
        <v>361.4</v>
      </c>
      <c r="F256" s="3">
        <v>324.3</v>
      </c>
      <c r="G256" s="3">
        <v>367.2</v>
      </c>
      <c r="H256" s="3">
        <v>364.1</v>
      </c>
      <c r="I256" s="3">
        <v>349</v>
      </c>
      <c r="J256" s="3">
        <v>374.5</v>
      </c>
      <c r="K256" s="3">
        <v>396.9</v>
      </c>
      <c r="L256" s="3">
        <v>409</v>
      </c>
      <c r="M256" s="3">
        <v>400.47550605684722</v>
      </c>
      <c r="N256" s="3">
        <v>401.42253579638293</v>
      </c>
      <c r="O256" s="3">
        <v>423.8200896913562</v>
      </c>
      <c r="P256" s="3">
        <v>410.68660817031071</v>
      </c>
      <c r="Q256" s="3">
        <v>410.05867363135263</v>
      </c>
      <c r="R256" s="3">
        <v>393.9622097452247</v>
      </c>
      <c r="S256" s="3">
        <v>407.94099420049707</v>
      </c>
      <c r="T256" s="3">
        <v>413.2355812108446</v>
      </c>
      <c r="U256" s="3">
        <v>350.53278056204243</v>
      </c>
      <c r="V256" s="3">
        <v>354.49034130129115</v>
      </c>
      <c r="W256" s="3">
        <v>348.68408847663221</v>
      </c>
      <c r="X256" s="3">
        <v>352.52249589911833</v>
      </c>
    </row>
    <row r="257" spans="1:24" x14ac:dyDescent="0.25">
      <c r="A257" t="s">
        <v>276</v>
      </c>
      <c r="B257" t="s">
        <v>20</v>
      </c>
      <c r="C257" t="s">
        <v>21</v>
      </c>
      <c r="D257" s="3">
        <v>0</v>
      </c>
      <c r="E257" s="3">
        <v>746.7</v>
      </c>
      <c r="F257" s="3">
        <v>718.09999999999991</v>
      </c>
      <c r="G257" s="3">
        <v>713.3</v>
      </c>
      <c r="H257" s="3">
        <v>689.7</v>
      </c>
      <c r="I257" s="3">
        <v>665.2</v>
      </c>
      <c r="J257" s="3">
        <v>714.8</v>
      </c>
      <c r="K257" s="3">
        <v>696.8</v>
      </c>
      <c r="L257" s="3">
        <v>736.6</v>
      </c>
      <c r="M257" s="3">
        <v>735.17727428677006</v>
      </c>
      <c r="N257" s="3">
        <v>747.2441936466613</v>
      </c>
      <c r="O257" s="3">
        <v>766.96966907993078</v>
      </c>
      <c r="P257" s="3">
        <v>746.36986478711151</v>
      </c>
      <c r="Q257" s="3">
        <v>730.47818244783696</v>
      </c>
      <c r="R257" s="3">
        <v>737.20804390147555</v>
      </c>
      <c r="S257" s="3">
        <v>748.60333057166542</v>
      </c>
      <c r="T257" s="3">
        <v>780.06981369518235</v>
      </c>
      <c r="U257" s="3">
        <v>652.29715305292427</v>
      </c>
      <c r="V257" s="3">
        <v>663.34697941965987</v>
      </c>
      <c r="W257" s="3">
        <v>666.5452525355488</v>
      </c>
      <c r="X257" s="3">
        <v>644.15890916547062</v>
      </c>
    </row>
    <row r="258" spans="1:24" x14ac:dyDescent="0.25">
      <c r="A258" t="s">
        <v>277</v>
      </c>
      <c r="B258" t="s">
        <v>20</v>
      </c>
      <c r="C258" t="s">
        <v>21</v>
      </c>
      <c r="D258" s="3">
        <v>0</v>
      </c>
      <c r="E258" s="3">
        <v>535.6</v>
      </c>
      <c r="F258" s="3">
        <v>512.29999999999995</v>
      </c>
      <c r="G258" s="3">
        <v>528</v>
      </c>
      <c r="H258" s="3">
        <v>523.20000000000005</v>
      </c>
      <c r="I258" s="3">
        <v>488</v>
      </c>
      <c r="J258" s="3">
        <v>506</v>
      </c>
      <c r="K258" s="3">
        <v>525.70000000000005</v>
      </c>
      <c r="L258" s="3">
        <v>558</v>
      </c>
      <c r="M258" s="3">
        <v>593.7312528040959</v>
      </c>
      <c r="N258" s="3">
        <v>612.92531919018484</v>
      </c>
      <c r="O258" s="3">
        <v>576.82113902160211</v>
      </c>
      <c r="P258" s="3">
        <v>552.19208860759477</v>
      </c>
      <c r="Q258" s="3">
        <v>546.53733514184296</v>
      </c>
      <c r="R258" s="3">
        <v>547.52151341590718</v>
      </c>
      <c r="S258" s="3">
        <v>532.71631041148851</v>
      </c>
      <c r="T258" s="3">
        <v>546.93202199545863</v>
      </c>
      <c r="U258" s="3">
        <v>559.90179213350484</v>
      </c>
      <c r="V258" s="3">
        <v>557.46331842004349</v>
      </c>
      <c r="W258" s="3">
        <v>539.29790020895973</v>
      </c>
      <c r="X258" s="3">
        <v>517.15374205454168</v>
      </c>
    </row>
    <row r="259" spans="1:24" x14ac:dyDescent="0.25">
      <c r="A259" t="s">
        <v>278</v>
      </c>
      <c r="B259" t="s">
        <v>20</v>
      </c>
      <c r="C259" t="s">
        <v>21</v>
      </c>
      <c r="D259" s="3">
        <v>0</v>
      </c>
      <c r="E259" s="3">
        <v>330.5</v>
      </c>
      <c r="F259" s="3">
        <v>361.1</v>
      </c>
      <c r="G259" s="3">
        <v>349</v>
      </c>
      <c r="H259" s="3">
        <v>346.1</v>
      </c>
      <c r="I259" s="3">
        <v>322.2</v>
      </c>
      <c r="J259" s="3">
        <v>327.5</v>
      </c>
      <c r="K259" s="3">
        <v>311.39999999999998</v>
      </c>
      <c r="L259" s="3">
        <v>339.20000000000005</v>
      </c>
      <c r="M259" s="3">
        <v>377.83067219128549</v>
      </c>
      <c r="N259" s="3">
        <v>370.7958567590772</v>
      </c>
      <c r="O259" s="3">
        <v>350.0421109710702</v>
      </c>
      <c r="P259" s="3">
        <v>359.9457997698504</v>
      </c>
      <c r="Q259" s="3">
        <v>348.3311967908574</v>
      </c>
      <c r="R259" s="3">
        <v>344.50028214315938</v>
      </c>
      <c r="S259" s="3">
        <v>351.47300193316755</v>
      </c>
      <c r="T259" s="3">
        <v>359.46193746067365</v>
      </c>
      <c r="U259" s="3">
        <v>354.36530922830678</v>
      </c>
      <c r="V259" s="3">
        <v>360.13693212322642</v>
      </c>
      <c r="W259" s="3">
        <v>358.25847306457376</v>
      </c>
      <c r="X259" s="3">
        <v>350.12015327045316</v>
      </c>
    </row>
    <row r="260" spans="1:24" x14ac:dyDescent="0.25">
      <c r="A260" t="s">
        <v>279</v>
      </c>
      <c r="B260" t="s">
        <v>20</v>
      </c>
      <c r="C260" t="s">
        <v>21</v>
      </c>
      <c r="D260" s="3">
        <v>880.19999999999993</v>
      </c>
      <c r="E260" s="3">
        <v>903.6</v>
      </c>
      <c r="F260" s="3">
        <v>942.69999999999993</v>
      </c>
      <c r="G260" s="3">
        <v>958.59999999999991</v>
      </c>
      <c r="H260" s="3">
        <v>943.5</v>
      </c>
      <c r="I260" s="3">
        <v>946.1</v>
      </c>
      <c r="J260" s="3">
        <v>974.4</v>
      </c>
      <c r="K260" s="3">
        <v>984.1</v>
      </c>
      <c r="L260" s="3">
        <v>990.30000000000007</v>
      </c>
      <c r="M260" s="3"/>
      <c r="N260" s="3"/>
      <c r="O260" s="3"/>
      <c r="P260" s="3"/>
      <c r="Q260" s="3"/>
      <c r="R260" s="3">
        <v>1110.152106198685</v>
      </c>
      <c r="S260" s="3">
        <v>1186.3350787075394</v>
      </c>
      <c r="T260" s="3">
        <v>1224.5041939102127</v>
      </c>
      <c r="U260" s="3">
        <v>1089.7184303744325</v>
      </c>
      <c r="V260" s="3">
        <v>1097.1941940432059</v>
      </c>
      <c r="W260" s="3">
        <v>1163.7040262983537</v>
      </c>
      <c r="X260" s="3">
        <v>1186.3068561615746</v>
      </c>
    </row>
    <row r="261" spans="1:24" x14ac:dyDescent="0.25">
      <c r="A261" t="s">
        <v>280</v>
      </c>
      <c r="B261" t="s">
        <v>20</v>
      </c>
      <c r="C261" t="s">
        <v>21</v>
      </c>
      <c r="D261" s="3">
        <v>137.4</v>
      </c>
      <c r="E261" s="3">
        <v>139.69999999999999</v>
      </c>
      <c r="F261" s="3">
        <v>141.19999999999999</v>
      </c>
      <c r="G261" s="3">
        <v>145.69999999999999</v>
      </c>
      <c r="H261" s="3">
        <v>144.6</v>
      </c>
      <c r="I261" s="3">
        <v>152.4</v>
      </c>
      <c r="J261" s="3">
        <v>148.9</v>
      </c>
      <c r="K261" s="3">
        <v>155</v>
      </c>
      <c r="L261" s="3">
        <v>153.69999999999999</v>
      </c>
      <c r="M261" s="3"/>
      <c r="N261" s="3"/>
      <c r="O261" s="3"/>
      <c r="P261" s="3"/>
      <c r="Q261" s="3"/>
      <c r="R261" s="3">
        <v>748.64100950822444</v>
      </c>
      <c r="S261" s="3">
        <v>842.15872410936208</v>
      </c>
      <c r="T261" s="3">
        <v>885.67118704347104</v>
      </c>
      <c r="U261" s="3">
        <v>772.84913017239114</v>
      </c>
      <c r="V261" s="3">
        <v>776.53679406877154</v>
      </c>
      <c r="W261" s="3">
        <v>731.89140206921172</v>
      </c>
      <c r="X261" s="3">
        <v>701.51613696944855</v>
      </c>
    </row>
    <row r="262" spans="1:24" x14ac:dyDescent="0.25">
      <c r="A262" t="s">
        <v>281</v>
      </c>
      <c r="B262" t="s">
        <v>20</v>
      </c>
      <c r="C262" t="s">
        <v>21</v>
      </c>
      <c r="D262" s="3">
        <v>880.19999999999993</v>
      </c>
      <c r="E262" s="3">
        <v>903.6</v>
      </c>
      <c r="F262" s="3">
        <v>942.69999999999993</v>
      </c>
      <c r="G262" s="3">
        <v>958.59999999999991</v>
      </c>
      <c r="H262" s="3">
        <v>943.5</v>
      </c>
      <c r="I262" s="3">
        <v>946.1</v>
      </c>
      <c r="J262" s="3">
        <v>974.4</v>
      </c>
      <c r="K262" s="3">
        <v>984.1</v>
      </c>
      <c r="L262" s="3">
        <v>990.30000000000007</v>
      </c>
      <c r="M262" s="3">
        <v>1036.267041800643</v>
      </c>
      <c r="N262" s="3">
        <v>1021.6866666666667</v>
      </c>
      <c r="O262" s="3">
        <v>1008.9192429022082</v>
      </c>
      <c r="P262" s="3">
        <v>1020.2101967799642</v>
      </c>
      <c r="Q262" s="3">
        <v>985.72040557667947</v>
      </c>
      <c r="R262" s="3">
        <v>983.51121171770967</v>
      </c>
      <c r="S262" s="3">
        <v>1007.3415987780041</v>
      </c>
      <c r="T262" s="3">
        <v>992.42170561605269</v>
      </c>
      <c r="U262" s="3">
        <v>1010.4434967240961</v>
      </c>
      <c r="V262" s="3">
        <v>1054.7444444444443</v>
      </c>
      <c r="W262" s="3">
        <v>1088.653197969543</v>
      </c>
      <c r="X262" s="3">
        <v>1100.3391797752811</v>
      </c>
    </row>
    <row r="263" spans="1:24" x14ac:dyDescent="0.25">
      <c r="A263" t="s">
        <v>282</v>
      </c>
      <c r="B263" t="s">
        <v>20</v>
      </c>
      <c r="C263" t="s">
        <v>21</v>
      </c>
      <c r="D263" s="3">
        <v>137.4</v>
      </c>
      <c r="E263" s="3">
        <v>139.69999999999999</v>
      </c>
      <c r="F263" s="3">
        <v>141.19999999999999</v>
      </c>
      <c r="G263" s="3">
        <v>145.69999999999999</v>
      </c>
      <c r="H263" s="3">
        <v>144.6</v>
      </c>
      <c r="I263" s="3">
        <v>152.4</v>
      </c>
      <c r="J263" s="3">
        <v>148.9</v>
      </c>
      <c r="K263" s="3">
        <v>155</v>
      </c>
      <c r="L263" s="3">
        <v>153.69999999999999</v>
      </c>
      <c r="M263" s="3">
        <v>151.25016077170417</v>
      </c>
      <c r="N263" s="3">
        <v>154.19936507936509</v>
      </c>
      <c r="O263" s="3">
        <v>151.38623670989602</v>
      </c>
      <c r="P263" s="3">
        <v>152.79248658318426</v>
      </c>
      <c r="Q263" s="3">
        <v>148.12610899873258</v>
      </c>
      <c r="R263" s="3">
        <v>149.55591211717712</v>
      </c>
      <c r="S263" s="3">
        <v>157.26135437881874</v>
      </c>
      <c r="T263" s="3">
        <v>155.86576532485012</v>
      </c>
      <c r="U263" s="3">
        <v>163.21495996117449</v>
      </c>
      <c r="V263" s="3">
        <v>174.95925925925926</v>
      </c>
      <c r="W263" s="3">
        <v>172.70619289340104</v>
      </c>
      <c r="X263" s="3">
        <v>171.51107865168538</v>
      </c>
    </row>
    <row r="264" spans="1:24" x14ac:dyDescent="0.25">
      <c r="A264" t="s">
        <v>283</v>
      </c>
      <c r="B264" t="s">
        <v>20</v>
      </c>
      <c r="C264" t="s">
        <v>21</v>
      </c>
      <c r="D264" s="3">
        <v>702.6</v>
      </c>
      <c r="E264" s="3">
        <v>694.4</v>
      </c>
      <c r="F264" s="3">
        <v>697.6</v>
      </c>
      <c r="G264" s="3">
        <v>709.7</v>
      </c>
      <c r="H264" s="3">
        <v>715.2</v>
      </c>
      <c r="I264" s="3">
        <v>725.7</v>
      </c>
      <c r="J264" s="3">
        <v>719.2</v>
      </c>
      <c r="K264" s="3">
        <v>716.8</v>
      </c>
      <c r="L264" s="3">
        <v>703.09999999999991</v>
      </c>
      <c r="M264" s="3">
        <v>727.62234726688109</v>
      </c>
      <c r="N264" s="3">
        <v>713.42</v>
      </c>
      <c r="O264" s="3">
        <v>721.85273980605211</v>
      </c>
      <c r="P264" s="3">
        <v>674.37735241502685</v>
      </c>
      <c r="Q264" s="3">
        <v>689.44309252218</v>
      </c>
      <c r="R264" s="3">
        <v>704.89221038615176</v>
      </c>
      <c r="S264" s="3">
        <v>683.6580448065173</v>
      </c>
      <c r="T264" s="3">
        <v>687.13034381500051</v>
      </c>
      <c r="U264" s="3">
        <v>691.7177384130066</v>
      </c>
      <c r="V264" s="3">
        <v>700.18148148148157</v>
      </c>
      <c r="W264" s="3">
        <v>720.63827411167517</v>
      </c>
      <c r="X264" s="3">
        <v>734.4392471910113</v>
      </c>
    </row>
    <row r="265" spans="1:24" x14ac:dyDescent="0.25">
      <c r="A265" t="s">
        <v>284</v>
      </c>
      <c r="B265" t="s">
        <v>20</v>
      </c>
      <c r="C265" t="s">
        <v>21</v>
      </c>
      <c r="D265" s="3">
        <v>889.30000000000007</v>
      </c>
      <c r="E265" s="3">
        <v>916.1</v>
      </c>
      <c r="F265" s="3">
        <v>947</v>
      </c>
      <c r="G265" s="3">
        <v>933</v>
      </c>
      <c r="H265" s="3">
        <v>935.80000000000007</v>
      </c>
      <c r="I265" s="3">
        <v>969.6</v>
      </c>
      <c r="J265" s="3">
        <v>958.5</v>
      </c>
      <c r="K265" s="3">
        <v>967.8</v>
      </c>
      <c r="L265" s="3">
        <v>976.4</v>
      </c>
      <c r="M265" s="3">
        <v>1026.2853697749197</v>
      </c>
      <c r="N265" s="3">
        <v>1006.9907936507936</v>
      </c>
      <c r="O265" s="3">
        <v>991.42695408342092</v>
      </c>
      <c r="P265" s="3">
        <v>976.17130590339889</v>
      </c>
      <c r="Q265" s="3">
        <v>936.28783269961991</v>
      </c>
      <c r="R265" s="3">
        <v>926.96890812250342</v>
      </c>
      <c r="S265" s="3">
        <v>982.72841140529533</v>
      </c>
      <c r="T265" s="3">
        <v>1011.5752355316286</v>
      </c>
      <c r="U265" s="3">
        <v>1034.477784518321</v>
      </c>
      <c r="V265" s="3">
        <v>1060.0740740740741</v>
      </c>
      <c r="W265" s="3">
        <v>1073.898883248731</v>
      </c>
      <c r="X265" s="3">
        <v>1085.3379550561799</v>
      </c>
    </row>
    <row r="266" spans="1:24" x14ac:dyDescent="0.25">
      <c r="A266" t="s">
        <v>285</v>
      </c>
      <c r="B266" t="s">
        <v>20</v>
      </c>
      <c r="C266" t="s">
        <v>21</v>
      </c>
      <c r="D266" s="3">
        <v>220.89999999999998</v>
      </c>
      <c r="E266" s="3">
        <v>222.8</v>
      </c>
      <c r="F266" s="3">
        <v>237.2</v>
      </c>
      <c r="G266" s="3">
        <v>235</v>
      </c>
      <c r="H266" s="3">
        <v>233.3</v>
      </c>
      <c r="I266" s="3">
        <v>244</v>
      </c>
      <c r="J266" s="3">
        <v>243.5</v>
      </c>
      <c r="K266" s="3">
        <v>243.2</v>
      </c>
      <c r="L266" s="3">
        <v>243.1</v>
      </c>
      <c r="M266" s="3">
        <v>235.53794212218651</v>
      </c>
      <c r="N266" s="3">
        <v>236.04317460317461</v>
      </c>
      <c r="O266" s="3">
        <v>231.39020913658138</v>
      </c>
      <c r="P266" s="3">
        <v>235.44268336314852</v>
      </c>
      <c r="Q266" s="3">
        <v>223.22078580481622</v>
      </c>
      <c r="R266" s="3">
        <v>219.10058588548605</v>
      </c>
      <c r="S266" s="3">
        <v>224.52800407331978</v>
      </c>
      <c r="T266" s="3">
        <v>224.60188425302826</v>
      </c>
      <c r="U266" s="3">
        <v>222.38721184178598</v>
      </c>
      <c r="V266" s="3">
        <v>235.63333333333333</v>
      </c>
      <c r="W266" s="3">
        <v>240.32111675126907</v>
      </c>
      <c r="X266" s="3">
        <v>240.18811235955056</v>
      </c>
    </row>
    <row r="267" spans="1:24" x14ac:dyDescent="0.25">
      <c r="A267" t="s">
        <v>286</v>
      </c>
      <c r="B267" t="s">
        <v>20</v>
      </c>
      <c r="C267" t="s">
        <v>21</v>
      </c>
      <c r="D267" s="3">
        <v>69.2</v>
      </c>
      <c r="E267" s="3">
        <v>69.2</v>
      </c>
      <c r="F267" s="3">
        <v>67.3</v>
      </c>
      <c r="G267" s="3">
        <v>69.5</v>
      </c>
      <c r="H267" s="3">
        <v>70</v>
      </c>
      <c r="I267" s="3">
        <v>75.3</v>
      </c>
      <c r="J267" s="3">
        <v>77.099999999999994</v>
      </c>
      <c r="K267" s="3">
        <v>78.099999999999994</v>
      </c>
      <c r="L267" s="3">
        <v>77</v>
      </c>
      <c r="M267" s="3">
        <v>73.512861736334415</v>
      </c>
      <c r="N267" s="3">
        <v>76.428253968253969</v>
      </c>
      <c r="O267" s="3">
        <v>75.410164738871359</v>
      </c>
      <c r="P267" s="3">
        <v>75.985903398926652</v>
      </c>
      <c r="Q267" s="3">
        <v>79.407477820025349</v>
      </c>
      <c r="R267" s="3">
        <v>79.235818908122511</v>
      </c>
      <c r="S267" s="3">
        <v>76.573625254582495</v>
      </c>
      <c r="T267" s="3">
        <v>85.532325951303065</v>
      </c>
      <c r="U267" s="3">
        <v>85.508347488473675</v>
      </c>
      <c r="V267" s="3">
        <v>88.496296296296293</v>
      </c>
      <c r="W267" s="3">
        <v>89.851269035532994</v>
      </c>
      <c r="X267" s="3">
        <v>89.949337078651695</v>
      </c>
    </row>
    <row r="268" spans="1:24" x14ac:dyDescent="0.25">
      <c r="A268" t="s">
        <v>287</v>
      </c>
      <c r="B268" t="s">
        <v>20</v>
      </c>
      <c r="C268" t="s">
        <v>21</v>
      </c>
      <c r="D268" s="3">
        <v>72.3</v>
      </c>
      <c r="E268" s="3">
        <v>70.400000000000006</v>
      </c>
      <c r="F268" s="3">
        <v>73</v>
      </c>
      <c r="G268" s="3">
        <v>81.5</v>
      </c>
      <c r="H268" s="3">
        <v>82.5</v>
      </c>
      <c r="I268" s="3">
        <v>85.1</v>
      </c>
      <c r="J268" s="3">
        <v>86.2</v>
      </c>
      <c r="K268" s="3">
        <v>84.399999999999991</v>
      </c>
      <c r="L268" s="3">
        <v>88.1</v>
      </c>
      <c r="M268" s="3">
        <v>89.12427652733119</v>
      </c>
      <c r="N268" s="3">
        <v>92.231746031746027</v>
      </c>
      <c r="O268" s="3">
        <v>96.502488608482281</v>
      </c>
      <c r="P268" s="3">
        <v>92.120071556350638</v>
      </c>
      <c r="Q268" s="3">
        <v>87.787705956907487</v>
      </c>
      <c r="R268" s="3">
        <v>87.64205059920107</v>
      </c>
      <c r="S268" s="3">
        <v>90.193991853360501</v>
      </c>
      <c r="T268" s="3">
        <v>91.679395570781836</v>
      </c>
      <c r="U268" s="3">
        <v>91.557073525843236</v>
      </c>
      <c r="V268" s="3">
        <v>93.618518518518528</v>
      </c>
      <c r="W268" s="3">
        <v>94.631065989847727</v>
      </c>
      <c r="X268" s="3">
        <v>97.442741573033715</v>
      </c>
    </row>
    <row r="269" spans="1:24" x14ac:dyDescent="0.25">
      <c r="A269" t="s">
        <v>288</v>
      </c>
      <c r="B269" t="s">
        <v>20</v>
      </c>
      <c r="C269" t="s">
        <v>21</v>
      </c>
      <c r="D269" s="3">
        <v>847.40000000000009</v>
      </c>
      <c r="E269" s="3">
        <v>858.90000000000009</v>
      </c>
      <c r="F269" s="3">
        <v>873.90000000000009</v>
      </c>
      <c r="G269" s="3">
        <v>752.90000000000009</v>
      </c>
      <c r="H269" s="3">
        <v>706</v>
      </c>
      <c r="I269" s="3">
        <v>707.59999999999991</v>
      </c>
      <c r="J269" s="3">
        <v>710.5</v>
      </c>
      <c r="K269" s="3">
        <v>718.7</v>
      </c>
      <c r="L269" s="3">
        <v>698.7</v>
      </c>
      <c r="M269" s="3">
        <v>713.85513667632154</v>
      </c>
      <c r="N269" s="3">
        <v>725.47032967032965</v>
      </c>
      <c r="O269" s="3">
        <v>762.82365704190363</v>
      </c>
      <c r="P269" s="3">
        <v>732.96113914924297</v>
      </c>
      <c r="Q269" s="3">
        <v>769.52127040930452</v>
      </c>
      <c r="R269" s="3">
        <v>777.73521741563604</v>
      </c>
      <c r="S269" s="3">
        <v>754.53042772941126</v>
      </c>
      <c r="T269" s="3">
        <v>766.63367033458076</v>
      </c>
      <c r="U269" s="3">
        <v>761.18316143741185</v>
      </c>
      <c r="V269" s="3">
        <v>775.28039349065989</v>
      </c>
      <c r="W269" s="3">
        <v>768.67398028022831</v>
      </c>
      <c r="X269" s="3">
        <v>766.88760190577034</v>
      </c>
    </row>
    <row r="270" spans="1:24" x14ac:dyDescent="0.25">
      <c r="A270" t="s">
        <v>289</v>
      </c>
      <c r="B270" t="s">
        <v>20</v>
      </c>
      <c r="C270" t="s">
        <v>21</v>
      </c>
      <c r="D270" s="3">
        <v>661.2</v>
      </c>
      <c r="E270" s="3">
        <v>668.09999999999991</v>
      </c>
      <c r="F270" s="3">
        <v>693.5</v>
      </c>
      <c r="G270" s="3">
        <v>602.40000000000009</v>
      </c>
      <c r="H270" s="3">
        <v>576</v>
      </c>
      <c r="I270" s="3">
        <v>535.20000000000005</v>
      </c>
      <c r="J270" s="3">
        <v>557.6</v>
      </c>
      <c r="K270" s="3">
        <v>575.20000000000005</v>
      </c>
      <c r="L270" s="3">
        <v>551.6</v>
      </c>
      <c r="M270" s="3">
        <v>577.81782223026789</v>
      </c>
      <c r="N270" s="3">
        <v>593.27397802197788</v>
      </c>
      <c r="O270" s="3">
        <v>552.61491194169935</v>
      </c>
      <c r="P270" s="3">
        <v>537.67548666186019</v>
      </c>
      <c r="Q270" s="3">
        <v>537.04576157459189</v>
      </c>
      <c r="R270" s="3">
        <v>546.62184229671504</v>
      </c>
      <c r="S270" s="3">
        <v>542.5004001514086</v>
      </c>
      <c r="T270" s="3">
        <v>566.60828911355634</v>
      </c>
      <c r="U270" s="3">
        <v>565.14261209423523</v>
      </c>
      <c r="V270" s="3">
        <v>580.23446182826638</v>
      </c>
      <c r="W270" s="3">
        <v>544.38687078360135</v>
      </c>
      <c r="X270" s="3">
        <v>558.86654314452096</v>
      </c>
    </row>
    <row r="271" spans="1:24" x14ac:dyDescent="0.25">
      <c r="A271" t="s">
        <v>290</v>
      </c>
      <c r="B271" t="s">
        <v>20</v>
      </c>
      <c r="C271" t="s">
        <v>21</v>
      </c>
      <c r="D271" s="3">
        <v>1297.2</v>
      </c>
      <c r="E271" s="3">
        <v>1315.6</v>
      </c>
      <c r="F271" s="3">
        <v>1297.2</v>
      </c>
      <c r="G271" s="3">
        <v>1129.7</v>
      </c>
      <c r="H271" s="3">
        <v>1174.0999999999999</v>
      </c>
      <c r="I271" s="3">
        <v>1190.0999999999999</v>
      </c>
      <c r="J271" s="3">
        <v>1150</v>
      </c>
      <c r="K271" s="3">
        <v>1130.7</v>
      </c>
      <c r="L271" s="3">
        <v>1174.1999999999998</v>
      </c>
      <c r="M271" s="3">
        <v>1180.6976918899347</v>
      </c>
      <c r="N271" s="3">
        <v>1199.7677362637362</v>
      </c>
      <c r="O271" s="3">
        <v>1123.0504665157623</v>
      </c>
      <c r="P271" s="3">
        <v>1119.0918196439466</v>
      </c>
      <c r="Q271" s="3">
        <v>1116.4846790427198</v>
      </c>
      <c r="R271" s="3">
        <v>1132.781979965303</v>
      </c>
      <c r="S271" s="3">
        <v>1150.1119829124534</v>
      </c>
      <c r="T271" s="3">
        <v>1190.011400323968</v>
      </c>
      <c r="U271" s="3">
        <v>1144.0679296493324</v>
      </c>
      <c r="V271" s="3">
        <v>1145.5900528491445</v>
      </c>
      <c r="W271" s="3">
        <v>1171.9865386611314</v>
      </c>
      <c r="X271" s="3">
        <v>1169.6134674430914</v>
      </c>
    </row>
    <row r="272" spans="1:24" x14ac:dyDescent="0.25">
      <c r="A272" t="s">
        <v>291</v>
      </c>
      <c r="B272" t="s">
        <v>20</v>
      </c>
      <c r="C272" t="s">
        <v>21</v>
      </c>
      <c r="D272" s="3">
        <v>901.09999999999991</v>
      </c>
      <c r="E272" s="3">
        <v>947.8</v>
      </c>
      <c r="F272" s="3">
        <v>889.9</v>
      </c>
      <c r="G272" s="3">
        <v>812.90000000000009</v>
      </c>
      <c r="H272" s="3">
        <v>830.7</v>
      </c>
      <c r="I272" s="3">
        <v>794.09999999999991</v>
      </c>
      <c r="J272" s="3">
        <v>776.4</v>
      </c>
      <c r="K272" s="3">
        <v>795.4</v>
      </c>
      <c r="L272" s="3">
        <v>738.40000000000009</v>
      </c>
      <c r="M272" s="3">
        <v>743.98465785662574</v>
      </c>
      <c r="N272" s="3">
        <v>758.28971428571424</v>
      </c>
      <c r="O272" s="3">
        <v>695.92219400430645</v>
      </c>
      <c r="P272" s="3">
        <v>679.50126448893582</v>
      </c>
      <c r="Q272" s="3">
        <v>693.45032431223433</v>
      </c>
      <c r="R272" s="3">
        <v>661.24961665454134</v>
      </c>
      <c r="S272" s="3">
        <v>650.20369328935283</v>
      </c>
      <c r="T272" s="3">
        <v>692.43743506674866</v>
      </c>
      <c r="U272" s="3">
        <v>653.06237107805885</v>
      </c>
      <c r="V272" s="3">
        <v>655.51415415205895</v>
      </c>
      <c r="W272" s="3">
        <v>663.77326414115203</v>
      </c>
      <c r="X272" s="3">
        <v>656.8047644256219</v>
      </c>
    </row>
    <row r="273" spans="1:24" x14ac:dyDescent="0.25">
      <c r="A273" t="s">
        <v>292</v>
      </c>
      <c r="B273" t="s">
        <v>20</v>
      </c>
      <c r="C273" t="s">
        <v>21</v>
      </c>
      <c r="D273" s="3">
        <v>1084.8</v>
      </c>
      <c r="E273" s="3">
        <v>1105.3</v>
      </c>
      <c r="F273" s="3">
        <v>1109.3</v>
      </c>
      <c r="G273" s="3">
        <v>941.4</v>
      </c>
      <c r="H273" s="3">
        <v>946</v>
      </c>
      <c r="I273" s="3">
        <v>889</v>
      </c>
      <c r="J273" s="3">
        <v>872.40000000000009</v>
      </c>
      <c r="K273" s="3">
        <v>884.3</v>
      </c>
      <c r="L273" s="3">
        <v>893.7</v>
      </c>
      <c r="M273" s="3">
        <v>905.7395501448226</v>
      </c>
      <c r="N273" s="3">
        <v>907.6061978021977</v>
      </c>
      <c r="O273" s="3">
        <v>887.34815326008936</v>
      </c>
      <c r="P273" s="3">
        <v>808.38937940214089</v>
      </c>
      <c r="Q273" s="3">
        <v>835.92940058152533</v>
      </c>
      <c r="R273" s="3">
        <v>843.29433096423975</v>
      </c>
      <c r="S273" s="3">
        <v>847.14424376791226</v>
      </c>
      <c r="T273" s="3">
        <v>843.96688264536681</v>
      </c>
      <c r="U273" s="3">
        <v>814.32713060471167</v>
      </c>
      <c r="V273" s="3">
        <v>847.25320496049403</v>
      </c>
      <c r="W273" s="3">
        <v>843.73176959003627</v>
      </c>
      <c r="X273" s="3">
        <v>842.93413446267857</v>
      </c>
    </row>
    <row r="274" spans="1:24" x14ac:dyDescent="0.25">
      <c r="A274" t="s">
        <v>293</v>
      </c>
      <c r="B274" t="s">
        <v>20</v>
      </c>
      <c r="C274" t="s">
        <v>21</v>
      </c>
      <c r="D274" s="3">
        <v>609</v>
      </c>
      <c r="E274" s="3">
        <v>588.29999999999995</v>
      </c>
      <c r="F274" s="3">
        <v>569.4</v>
      </c>
      <c r="G274" s="3">
        <v>598.6</v>
      </c>
      <c r="H274" s="3">
        <v>594.59999999999991</v>
      </c>
      <c r="I274" s="3">
        <v>649.20000000000005</v>
      </c>
      <c r="J274" s="3">
        <v>663.8</v>
      </c>
      <c r="K274" s="3">
        <v>726.9</v>
      </c>
      <c r="L274" s="3">
        <v>726.5</v>
      </c>
      <c r="M274" s="3">
        <v>758.43062545257044</v>
      </c>
      <c r="N274" s="3">
        <v>782.77542857142851</v>
      </c>
      <c r="O274" s="3">
        <v>821.37640920885553</v>
      </c>
      <c r="P274" s="3">
        <v>831.95750651655487</v>
      </c>
      <c r="Q274" s="3">
        <v>849.11539923954365</v>
      </c>
      <c r="R274" s="3">
        <v>844.74930326263359</v>
      </c>
      <c r="S274" s="3">
        <v>862.68154977559084</v>
      </c>
      <c r="T274" s="3">
        <v>893.81501982907889</v>
      </c>
      <c r="U274" s="3">
        <v>905.42267940505906</v>
      </c>
      <c r="V274" s="3">
        <v>923.36573177751018</v>
      </c>
      <c r="W274" s="3">
        <v>944.58744161909704</v>
      </c>
      <c r="X274" s="3">
        <v>964.36139756484909</v>
      </c>
    </row>
    <row r="275" spans="1:24" x14ac:dyDescent="0.25">
      <c r="A275" t="s">
        <v>294</v>
      </c>
      <c r="B275" t="s">
        <v>20</v>
      </c>
      <c r="C275" t="s">
        <v>21</v>
      </c>
      <c r="D275" s="3">
        <v>868.90000000000009</v>
      </c>
      <c r="E275" s="3">
        <v>862.59999999999991</v>
      </c>
      <c r="F275" s="3">
        <v>864.8</v>
      </c>
      <c r="G275" s="3">
        <v>742.9</v>
      </c>
      <c r="H275" s="3">
        <v>719</v>
      </c>
      <c r="I275" s="3">
        <v>692.40000000000009</v>
      </c>
      <c r="J275" s="3">
        <v>697.2</v>
      </c>
      <c r="K275" s="3">
        <v>696.59999999999991</v>
      </c>
      <c r="L275" s="3">
        <v>671</v>
      </c>
      <c r="M275" s="3">
        <v>698.59155050687889</v>
      </c>
      <c r="N275" s="3">
        <v>709.06083516483511</v>
      </c>
      <c r="O275" s="3">
        <v>656.81198034560805</v>
      </c>
      <c r="P275" s="3">
        <v>669.72850091509065</v>
      </c>
      <c r="Q275" s="3">
        <v>671.00577052113624</v>
      </c>
      <c r="R275" s="3">
        <v>646.05339414628691</v>
      </c>
      <c r="S275" s="3">
        <v>665.25802195425308</v>
      </c>
      <c r="T275" s="3">
        <v>574.00965759928499</v>
      </c>
      <c r="U275" s="3">
        <v>544.77193572901979</v>
      </c>
      <c r="V275" s="3">
        <v>581.31311809952388</v>
      </c>
      <c r="W275" s="3">
        <v>576.65192527244415</v>
      </c>
      <c r="X275" s="3">
        <v>591.88976177871893</v>
      </c>
    </row>
    <row r="276" spans="1:24" x14ac:dyDescent="0.25">
      <c r="A276" t="s">
        <v>295</v>
      </c>
      <c r="B276" t="s">
        <v>20</v>
      </c>
      <c r="C276" t="s">
        <v>21</v>
      </c>
      <c r="D276" s="3">
        <v>623.6</v>
      </c>
      <c r="E276" s="3">
        <v>611.29999999999995</v>
      </c>
      <c r="F276" s="3">
        <v>585.4</v>
      </c>
      <c r="G276" s="3">
        <v>506</v>
      </c>
      <c r="H276" s="3">
        <v>491.2</v>
      </c>
      <c r="I276" s="3">
        <v>451.40000000000003</v>
      </c>
      <c r="J276" s="3">
        <v>450.1</v>
      </c>
      <c r="K276" s="3">
        <v>460</v>
      </c>
      <c r="L276" s="3">
        <v>460.3</v>
      </c>
      <c r="M276" s="3">
        <v>465.68905231716144</v>
      </c>
      <c r="N276" s="3">
        <v>480.2487912087912</v>
      </c>
      <c r="O276" s="3">
        <v>463.54464749075254</v>
      </c>
      <c r="P276" s="3">
        <v>449.79490322222841</v>
      </c>
      <c r="Q276" s="3">
        <v>443.93919704764033</v>
      </c>
      <c r="R276" s="3">
        <v>440.10587050198666</v>
      </c>
      <c r="S276" s="3">
        <v>434.06122857297356</v>
      </c>
      <c r="T276" s="3">
        <v>419.30930570295482</v>
      </c>
      <c r="U276" s="3">
        <v>402.22218000217129</v>
      </c>
      <c r="V276" s="3">
        <v>402.85794568573067</v>
      </c>
      <c r="W276" s="3">
        <v>404.22494032174365</v>
      </c>
      <c r="X276" s="3">
        <v>398.44232927474854</v>
      </c>
    </row>
    <row r="277" spans="1:24" x14ac:dyDescent="0.25">
      <c r="A277" t="s">
        <v>296</v>
      </c>
      <c r="B277" t="s">
        <v>20</v>
      </c>
      <c r="C277" t="s">
        <v>21</v>
      </c>
      <c r="D277" s="3"/>
      <c r="E277" s="3"/>
      <c r="F277" s="3">
        <v>267.3</v>
      </c>
      <c r="G277" s="3">
        <v>271.3</v>
      </c>
      <c r="H277" s="3">
        <v>267.39999999999998</v>
      </c>
      <c r="I277" s="3">
        <v>286.7</v>
      </c>
      <c r="J277" s="3">
        <v>283</v>
      </c>
      <c r="K277" s="3">
        <v>294.40000000000003</v>
      </c>
      <c r="L277" s="3">
        <v>300.89999999999998</v>
      </c>
      <c r="M277" s="3"/>
      <c r="N277" s="3"/>
      <c r="O277" s="3">
        <v>316.03520849724629</v>
      </c>
      <c r="P277" s="3">
        <v>312.38646397334446</v>
      </c>
      <c r="Q277" s="3">
        <v>320.55300784655623</v>
      </c>
      <c r="R277" s="3">
        <v>304.84186666666665</v>
      </c>
      <c r="S277" s="3">
        <v>309.14271378708543</v>
      </c>
      <c r="T277" s="3">
        <v>303.20169204737726</v>
      </c>
      <c r="U277" s="3">
        <v>299.72424849699399</v>
      </c>
      <c r="V277" s="3">
        <v>315.14960000000002</v>
      </c>
      <c r="W277" s="3">
        <v>318.62408376963356</v>
      </c>
      <c r="X277" s="3">
        <v>313.6522686025408</v>
      </c>
    </row>
    <row r="278" spans="1:24" x14ac:dyDescent="0.25">
      <c r="A278" t="s">
        <v>297</v>
      </c>
      <c r="B278" t="s">
        <v>20</v>
      </c>
      <c r="C278" t="s">
        <v>21</v>
      </c>
      <c r="D278" s="3"/>
      <c r="E278" s="3"/>
      <c r="F278" s="3">
        <v>246.9</v>
      </c>
      <c r="G278" s="3">
        <v>252.1</v>
      </c>
      <c r="H278" s="3">
        <v>260.89999999999998</v>
      </c>
      <c r="I278" s="3">
        <v>268.39999999999998</v>
      </c>
      <c r="J278" s="3">
        <v>269.89999999999998</v>
      </c>
      <c r="K278" s="3">
        <v>279.8</v>
      </c>
      <c r="L278" s="3">
        <v>285.5</v>
      </c>
      <c r="M278" s="3"/>
      <c r="N278" s="3"/>
      <c r="O278" s="3">
        <v>326.06479150275374</v>
      </c>
      <c r="P278" s="3">
        <v>319.20716368179927</v>
      </c>
      <c r="Q278" s="3">
        <v>313.44699215344377</v>
      </c>
      <c r="R278" s="3">
        <v>314.45813333333336</v>
      </c>
      <c r="S278" s="3">
        <v>310.55728621291451</v>
      </c>
      <c r="T278" s="3">
        <v>313.59830795262263</v>
      </c>
      <c r="U278" s="3">
        <v>311.67575150300604</v>
      </c>
      <c r="V278" s="3">
        <v>323.35660952380954</v>
      </c>
      <c r="W278" s="3">
        <v>332.68298429319373</v>
      </c>
      <c r="X278" s="3">
        <v>336.64773139745915</v>
      </c>
    </row>
    <row r="279" spans="1:24" x14ac:dyDescent="0.25">
      <c r="A279" t="s">
        <v>298</v>
      </c>
      <c r="B279" t="s">
        <v>20</v>
      </c>
      <c r="C279" t="s">
        <v>21</v>
      </c>
      <c r="D279" s="3">
        <v>233.5</v>
      </c>
      <c r="E279" s="3">
        <v>238.6</v>
      </c>
      <c r="F279" s="3">
        <v>226.4</v>
      </c>
      <c r="G279" s="3">
        <v>229.29999999999998</v>
      </c>
      <c r="H279" s="3">
        <v>229.9</v>
      </c>
      <c r="I279" s="3">
        <v>225.6</v>
      </c>
      <c r="J279" s="3">
        <v>230.9</v>
      </c>
      <c r="K279" s="3">
        <v>238.29999999999998</v>
      </c>
      <c r="L279" s="3">
        <v>244.6</v>
      </c>
      <c r="M279" s="3">
        <v>253.73288263172569</v>
      </c>
      <c r="N279" s="3">
        <v>259.15325304973413</v>
      </c>
      <c r="O279" s="3">
        <v>252.99773635153133</v>
      </c>
      <c r="P279" s="3">
        <v>245.68895989774725</v>
      </c>
      <c r="Q279" s="3">
        <v>248.64527048402405</v>
      </c>
      <c r="R279" s="3">
        <v>246.94333833583457</v>
      </c>
      <c r="S279" s="3">
        <v>247.40905531081745</v>
      </c>
      <c r="T279" s="3">
        <v>249.35839017735336</v>
      </c>
      <c r="U279" s="3">
        <v>255.41362897265333</v>
      </c>
      <c r="V279" s="3">
        <v>259.16498121930078</v>
      </c>
      <c r="W279" s="3">
        <v>261.02952380952382</v>
      </c>
      <c r="X279" s="3">
        <v>270.23216763005775</v>
      </c>
    </row>
    <row r="280" spans="1:24" x14ac:dyDescent="0.25">
      <c r="A280" t="s">
        <v>299</v>
      </c>
      <c r="B280" t="s">
        <v>20</v>
      </c>
      <c r="C280" t="s">
        <v>21</v>
      </c>
      <c r="D280" s="3">
        <v>433.8</v>
      </c>
      <c r="E280" s="3">
        <v>434.9</v>
      </c>
      <c r="F280" s="3">
        <v>445.4</v>
      </c>
      <c r="G280" s="3">
        <v>433.2</v>
      </c>
      <c r="H280" s="3">
        <v>440.59999999999997</v>
      </c>
      <c r="I280" s="3">
        <v>436.5</v>
      </c>
      <c r="J280" s="3">
        <v>461.5</v>
      </c>
      <c r="K280" s="3">
        <v>481.59999999999997</v>
      </c>
      <c r="L280" s="3">
        <v>489.2</v>
      </c>
      <c r="M280" s="3">
        <v>520.56258712015608</v>
      </c>
      <c r="N280" s="3">
        <v>510.70960275258062</v>
      </c>
      <c r="O280" s="3">
        <v>508.14494007989356</v>
      </c>
      <c r="P280" s="3">
        <v>496.04741971560952</v>
      </c>
      <c r="Q280" s="3">
        <v>492.63533691869657</v>
      </c>
      <c r="R280" s="3">
        <v>505.12564615641151</v>
      </c>
      <c r="S280" s="3">
        <v>515.98224832762276</v>
      </c>
      <c r="T280" s="3">
        <v>496.28426557526149</v>
      </c>
      <c r="U280" s="3">
        <v>517.11385070214328</v>
      </c>
      <c r="V280" s="3">
        <v>519.60533082924019</v>
      </c>
      <c r="W280" s="3">
        <v>512.46984126984125</v>
      </c>
      <c r="X280" s="3">
        <v>509.80768786127169</v>
      </c>
    </row>
    <row r="281" spans="1:24" x14ac:dyDescent="0.25">
      <c r="A281" t="s">
        <v>300</v>
      </c>
      <c r="B281" t="s">
        <v>20</v>
      </c>
      <c r="C281" t="s">
        <v>21</v>
      </c>
      <c r="D281" s="3">
        <v>304.5</v>
      </c>
      <c r="E281" s="3">
        <v>296.7</v>
      </c>
      <c r="F281" s="3">
        <v>301.3</v>
      </c>
      <c r="G281" s="3">
        <v>303.89999999999998</v>
      </c>
      <c r="H281" s="3">
        <v>312.89999999999998</v>
      </c>
      <c r="I281" s="3">
        <v>306.89999999999998</v>
      </c>
      <c r="J281" s="3">
        <v>318.39999999999998</v>
      </c>
      <c r="K281" s="3">
        <v>327.3</v>
      </c>
      <c r="L281" s="3">
        <v>320.7</v>
      </c>
      <c r="M281" s="3">
        <v>336.97210761081686</v>
      </c>
      <c r="N281" s="3">
        <v>333.54607444479194</v>
      </c>
      <c r="O281" s="3">
        <v>340.64940079893478</v>
      </c>
      <c r="P281" s="3">
        <v>347.0913404697236</v>
      </c>
      <c r="Q281" s="3">
        <v>347.08990825688073</v>
      </c>
      <c r="R281" s="3">
        <v>360.83086543271634</v>
      </c>
      <c r="S281" s="3">
        <v>353.57531408060044</v>
      </c>
      <c r="T281" s="3">
        <v>378.689480066697</v>
      </c>
      <c r="U281" s="3">
        <v>381.90489283074646</v>
      </c>
      <c r="V281" s="3">
        <v>390.73432533949722</v>
      </c>
      <c r="W281" s="3">
        <v>402.1453968253968</v>
      </c>
      <c r="X281" s="3">
        <v>401.72763005780348</v>
      </c>
    </row>
    <row r="282" spans="1:24" x14ac:dyDescent="0.25">
      <c r="A282" t="s">
        <v>301</v>
      </c>
      <c r="B282" t="s">
        <v>20</v>
      </c>
      <c r="C282" t="s">
        <v>21</v>
      </c>
      <c r="D282" s="3">
        <v>333.4</v>
      </c>
      <c r="E282" s="3">
        <v>332.8</v>
      </c>
      <c r="F282" s="3">
        <v>353.79999999999995</v>
      </c>
      <c r="G282" s="3">
        <v>334.9</v>
      </c>
      <c r="H282" s="3">
        <v>349.79999999999995</v>
      </c>
      <c r="I282" s="3">
        <v>328</v>
      </c>
      <c r="J282" s="3">
        <v>334.6</v>
      </c>
      <c r="K282" s="3">
        <v>354</v>
      </c>
      <c r="L282" s="3">
        <v>368.4</v>
      </c>
      <c r="M282" s="3">
        <v>379.03820741566773</v>
      </c>
      <c r="N282" s="3">
        <v>396.984641851736</v>
      </c>
      <c r="O282" s="3">
        <v>384.30121504660451</v>
      </c>
      <c r="P282" s="3">
        <v>387.37227991691964</v>
      </c>
      <c r="Q282" s="3">
        <v>393.83568490983868</v>
      </c>
      <c r="R282" s="3">
        <v>412.00015007503748</v>
      </c>
      <c r="S282" s="3">
        <v>434.62700277369891</v>
      </c>
      <c r="T282" s="3">
        <v>440.66271032287403</v>
      </c>
      <c r="U282" s="3">
        <v>448.86762749445671</v>
      </c>
      <c r="V282" s="3">
        <v>433.40075122796884</v>
      </c>
      <c r="W282" s="3">
        <v>459.26031746031742</v>
      </c>
      <c r="X282" s="3">
        <v>465.93739884393062</v>
      </c>
    </row>
    <row r="283" spans="1:24" x14ac:dyDescent="0.25">
      <c r="A283" t="s">
        <v>302</v>
      </c>
      <c r="B283" t="s">
        <v>20</v>
      </c>
      <c r="C283" t="s">
        <v>21</v>
      </c>
      <c r="D283" s="3">
        <v>389.29999999999995</v>
      </c>
      <c r="E283" s="3">
        <v>386</v>
      </c>
      <c r="F283" s="3">
        <v>393.59999999999997</v>
      </c>
      <c r="G283" s="3">
        <v>394.7</v>
      </c>
      <c r="H283" s="3">
        <v>394.3</v>
      </c>
      <c r="I283" s="3">
        <v>404.1</v>
      </c>
      <c r="J283" s="3">
        <v>401.7</v>
      </c>
      <c r="K283" s="3">
        <v>404.79999999999995</v>
      </c>
      <c r="L283" s="3">
        <v>414</v>
      </c>
      <c r="M283" s="3">
        <v>429.02157788267027</v>
      </c>
      <c r="N283" s="3">
        <v>429.07286973555335</v>
      </c>
      <c r="O283" s="3">
        <v>434.31879775853287</v>
      </c>
      <c r="P283" s="3">
        <v>437.44640269151142</v>
      </c>
      <c r="Q283" s="3">
        <v>436.73354182955438</v>
      </c>
      <c r="R283" s="3">
        <v>428.0451135763339</v>
      </c>
      <c r="S283" s="3">
        <v>436.52088095901865</v>
      </c>
      <c r="T283" s="3">
        <v>433.49150141643054</v>
      </c>
      <c r="U283" s="3">
        <v>432.54960806270998</v>
      </c>
      <c r="V283" s="3">
        <v>434.05319389485584</v>
      </c>
      <c r="W283" s="3">
        <v>447.34005547850205</v>
      </c>
      <c r="X283" s="3">
        <v>455.67594472645226</v>
      </c>
    </row>
    <row r="284" spans="1:24" x14ac:dyDescent="0.25">
      <c r="A284" t="s">
        <v>303</v>
      </c>
      <c r="B284" t="s">
        <v>20</v>
      </c>
      <c r="C284" t="s">
        <v>21</v>
      </c>
      <c r="D284" s="3"/>
      <c r="E284" s="3"/>
      <c r="F284" s="3"/>
      <c r="G284" s="3"/>
      <c r="H284" s="3"/>
      <c r="I284" s="3"/>
      <c r="J284" s="3">
        <v>591.6</v>
      </c>
      <c r="K284" s="3">
        <v>605.30000000000007</v>
      </c>
      <c r="L284" s="3">
        <v>619.70000000000005</v>
      </c>
      <c r="M284" s="3">
        <v>650.93331085637226</v>
      </c>
      <c r="N284" s="3">
        <v>640.48824681684619</v>
      </c>
      <c r="O284" s="3">
        <v>638.33830871115651</v>
      </c>
      <c r="P284" s="3">
        <v>650.97078157349893</v>
      </c>
      <c r="Q284" s="3">
        <v>653.48897576231434</v>
      </c>
      <c r="R284" s="3">
        <v>649.88108821975698</v>
      </c>
      <c r="S284" s="3">
        <v>650.55330359632012</v>
      </c>
      <c r="T284" s="3">
        <v>654.75790368271964</v>
      </c>
      <c r="U284" s="3">
        <v>662.26147816349373</v>
      </c>
      <c r="V284" s="3">
        <v>667.40293951384967</v>
      </c>
      <c r="W284" s="3">
        <v>684.12979195561729</v>
      </c>
      <c r="X284" s="3">
        <v>696.9801748448956</v>
      </c>
    </row>
    <row r="285" spans="1:24" x14ac:dyDescent="0.25">
      <c r="A285" t="s">
        <v>304</v>
      </c>
      <c r="B285" t="s">
        <v>20</v>
      </c>
      <c r="C285" t="s">
        <v>21</v>
      </c>
      <c r="D285" s="3"/>
      <c r="E285" s="3"/>
      <c r="F285" s="3"/>
      <c r="G285" s="3"/>
      <c r="H285" s="3"/>
      <c r="I285" s="3"/>
      <c r="J285" s="3">
        <v>355.1</v>
      </c>
      <c r="K285" s="3">
        <v>365.5</v>
      </c>
      <c r="L285" s="3">
        <v>371.79999999999995</v>
      </c>
      <c r="M285" s="3">
        <v>379.22677006068778</v>
      </c>
      <c r="N285" s="3">
        <v>371.68697355533789</v>
      </c>
      <c r="O285" s="3">
        <v>368.17004584819159</v>
      </c>
      <c r="P285" s="3">
        <v>371.4191511387163</v>
      </c>
      <c r="Q285" s="3">
        <v>380.8194683346365</v>
      </c>
      <c r="R285" s="3">
        <v>373.81632329635499</v>
      </c>
      <c r="S285" s="3">
        <v>373.15706718706434</v>
      </c>
      <c r="T285" s="3">
        <v>365.9082152974504</v>
      </c>
      <c r="U285" s="3">
        <v>359.84680851063825</v>
      </c>
      <c r="V285" s="3">
        <v>362.6838892029395</v>
      </c>
      <c r="W285" s="3">
        <v>374.02590846047156</v>
      </c>
      <c r="X285" s="3">
        <v>383.1545403271291</v>
      </c>
    </row>
    <row r="286" spans="1:24" x14ac:dyDescent="0.25">
      <c r="A286" t="s">
        <v>305</v>
      </c>
      <c r="B286" t="s">
        <v>20</v>
      </c>
      <c r="C286" t="s">
        <v>21</v>
      </c>
      <c r="D286" s="3"/>
      <c r="E286" s="3"/>
      <c r="F286" s="3"/>
      <c r="G286" s="3"/>
      <c r="H286" s="3"/>
      <c r="I286" s="3"/>
      <c r="J286" s="3">
        <v>397.59999999999997</v>
      </c>
      <c r="K286" s="3">
        <v>400.1</v>
      </c>
      <c r="L286" s="3">
        <v>400.8</v>
      </c>
      <c r="M286" s="3">
        <v>414.63243425488872</v>
      </c>
      <c r="N286" s="3">
        <v>409.35768854064645</v>
      </c>
      <c r="O286" s="3">
        <v>413.2748344370861</v>
      </c>
      <c r="P286" s="3">
        <v>413.47114389233951</v>
      </c>
      <c r="Q286" s="3">
        <v>409.76575449569975</v>
      </c>
      <c r="R286" s="3">
        <v>411.66043317485475</v>
      </c>
      <c r="S286" s="3">
        <v>411.2430722051854</v>
      </c>
      <c r="T286" s="3">
        <v>406.21660056657225</v>
      </c>
      <c r="U286" s="3">
        <v>404.28891377379614</v>
      </c>
      <c r="V286" s="3">
        <v>415.94717354437535</v>
      </c>
      <c r="W286" s="3">
        <v>418.11056865464639</v>
      </c>
      <c r="X286" s="3">
        <v>420.88119007332205</v>
      </c>
    </row>
    <row r="287" spans="1:24" x14ac:dyDescent="0.25">
      <c r="A287" t="s">
        <v>306</v>
      </c>
      <c r="B287" t="s">
        <v>20</v>
      </c>
      <c r="C287" t="s">
        <v>21</v>
      </c>
      <c r="D287" s="3">
        <v>9.4</v>
      </c>
      <c r="E287" s="3">
        <v>9.3000000000000007</v>
      </c>
      <c r="F287" s="3">
        <v>9.9</v>
      </c>
      <c r="G287" s="3">
        <v>10.3</v>
      </c>
      <c r="H287" s="3">
        <v>11.4</v>
      </c>
      <c r="I287" s="3">
        <v>10.7</v>
      </c>
      <c r="J287" s="3">
        <v>10.8</v>
      </c>
      <c r="K287" s="3">
        <v>10.8</v>
      </c>
      <c r="L287" s="3">
        <v>11.3</v>
      </c>
      <c r="M287" s="3">
        <v>9</v>
      </c>
      <c r="N287" s="3">
        <v>8.6000000000000014</v>
      </c>
      <c r="O287" s="3">
        <v>8.9</v>
      </c>
      <c r="P287" s="3">
        <v>8.7999999999999989</v>
      </c>
      <c r="Q287" s="3">
        <v>8.8000000000000007</v>
      </c>
      <c r="R287" s="3">
        <v>8.4</v>
      </c>
      <c r="S287" s="3">
        <v>8.7000000000000011</v>
      </c>
      <c r="T287" s="3">
        <v>9</v>
      </c>
      <c r="U287" s="3">
        <v>8.5</v>
      </c>
      <c r="V287" s="3">
        <v>8.6999999999999993</v>
      </c>
      <c r="W287" s="3">
        <v>8.3999999999999986</v>
      </c>
      <c r="X287" s="3">
        <v>8.6</v>
      </c>
    </row>
    <row r="288" spans="1:24" x14ac:dyDescent="0.25">
      <c r="A288" t="s">
        <v>307</v>
      </c>
      <c r="B288" t="s">
        <v>20</v>
      </c>
      <c r="C288" t="s">
        <v>21</v>
      </c>
      <c r="D288" s="3">
        <v>110.2</v>
      </c>
      <c r="E288" s="3">
        <v>117.1</v>
      </c>
      <c r="F288" s="3">
        <v>116.5</v>
      </c>
      <c r="G288" s="3">
        <v>116.2</v>
      </c>
      <c r="H288" s="3">
        <v>118.3</v>
      </c>
      <c r="I288" s="3">
        <v>114.5</v>
      </c>
      <c r="J288" s="3">
        <v>120</v>
      </c>
      <c r="K288" s="3">
        <v>127</v>
      </c>
      <c r="L288" s="3">
        <v>133.6</v>
      </c>
      <c r="M288" s="3">
        <v>134.40693069306931</v>
      </c>
      <c r="N288" s="3">
        <v>129.41421319796953</v>
      </c>
      <c r="O288" s="3">
        <v>130.90789473684211</v>
      </c>
      <c r="P288" s="3">
        <v>130.80804020100504</v>
      </c>
      <c r="Q288" s="3">
        <v>132.69121951219512</v>
      </c>
      <c r="R288" s="3">
        <v>135.50813397129184</v>
      </c>
      <c r="S288" s="3">
        <v>139.5173076923077</v>
      </c>
      <c r="T288" s="3">
        <v>144.80858585858587</v>
      </c>
      <c r="U288" s="3">
        <v>149.79999999999998</v>
      </c>
      <c r="V288" s="3">
        <v>153.51083743842366</v>
      </c>
      <c r="W288" s="3">
        <v>158.11060606060607</v>
      </c>
      <c r="X288" s="3">
        <v>158.91658536585365</v>
      </c>
    </row>
    <row r="289" spans="1:24" x14ac:dyDescent="0.25">
      <c r="A289" t="s">
        <v>308</v>
      </c>
      <c r="B289" t="s">
        <v>20</v>
      </c>
      <c r="C289" t="s">
        <v>21</v>
      </c>
      <c r="D289" s="3">
        <v>436.4</v>
      </c>
      <c r="E289" s="3">
        <v>456.8</v>
      </c>
      <c r="F289" s="3">
        <v>459.3</v>
      </c>
      <c r="G289" s="3">
        <v>457</v>
      </c>
      <c r="H289" s="3">
        <v>447.5</v>
      </c>
      <c r="I289" s="3">
        <v>450.20000000000005</v>
      </c>
      <c r="J289" s="3">
        <v>458.2</v>
      </c>
      <c r="K289" s="3">
        <v>479.90000000000003</v>
      </c>
      <c r="L289" s="3">
        <v>503.4</v>
      </c>
      <c r="M289" s="3">
        <v>525.51987767584092</v>
      </c>
      <c r="N289" s="3">
        <v>532.9245696400626</v>
      </c>
      <c r="O289" s="3">
        <v>533.922088091354</v>
      </c>
      <c r="P289" s="3">
        <v>547.25955162614457</v>
      </c>
      <c r="Q289" s="3">
        <v>557.59435785536164</v>
      </c>
      <c r="R289" s="3">
        <v>554.709791082008</v>
      </c>
      <c r="S289" s="3">
        <v>569.15696280356599</v>
      </c>
      <c r="T289" s="3">
        <v>579.43589500316261</v>
      </c>
      <c r="U289" s="3">
        <v>581.53552278820371</v>
      </c>
      <c r="V289" s="3">
        <v>581.99636612958511</v>
      </c>
      <c r="W289" s="3">
        <v>592.61796795090345</v>
      </c>
      <c r="X289" s="3">
        <v>610.49779310344832</v>
      </c>
    </row>
    <row r="290" spans="1:24" x14ac:dyDescent="0.25">
      <c r="A290" t="s">
        <v>309</v>
      </c>
      <c r="B290" t="s">
        <v>20</v>
      </c>
      <c r="C290" t="s">
        <v>21</v>
      </c>
      <c r="D290" s="3">
        <v>131</v>
      </c>
      <c r="E290" s="3">
        <v>136.30000000000001</v>
      </c>
      <c r="F290" s="3">
        <v>140.70000000000002</v>
      </c>
      <c r="G290" s="3">
        <v>135.80000000000001</v>
      </c>
      <c r="H290" s="3">
        <v>134.80000000000001</v>
      </c>
      <c r="I290" s="3">
        <v>139.30000000000001</v>
      </c>
      <c r="J290" s="3">
        <v>136.30000000000001</v>
      </c>
      <c r="K290" s="3">
        <v>136.9</v>
      </c>
      <c r="L290" s="3">
        <v>139.19999999999999</v>
      </c>
      <c r="M290" s="3">
        <v>136.2117737003058</v>
      </c>
      <c r="N290" s="3">
        <v>144.79640062597809</v>
      </c>
      <c r="O290" s="3">
        <v>143.64427406199022</v>
      </c>
      <c r="P290" s="3">
        <v>141.41945058414902</v>
      </c>
      <c r="Q290" s="3">
        <v>144.79155236907732</v>
      </c>
      <c r="R290" s="3">
        <v>143.29940754599315</v>
      </c>
      <c r="S290" s="3">
        <v>142.28509068552106</v>
      </c>
      <c r="T290" s="3">
        <v>142.20945604048072</v>
      </c>
      <c r="U290" s="3">
        <v>144.09939678284181</v>
      </c>
      <c r="V290" s="3">
        <v>138.49712032910526</v>
      </c>
      <c r="W290" s="3">
        <v>136.51397886123425</v>
      </c>
      <c r="X290" s="3">
        <v>132.8710344827586</v>
      </c>
    </row>
    <row r="291" spans="1:24" x14ac:dyDescent="0.25">
      <c r="A291" t="s">
        <v>310</v>
      </c>
      <c r="B291" t="s">
        <v>20</v>
      </c>
      <c r="C291" t="s">
        <v>21</v>
      </c>
      <c r="D291" s="3">
        <v>309.3</v>
      </c>
      <c r="E291" s="3">
        <v>311.89999999999998</v>
      </c>
      <c r="F291" s="3">
        <v>318.39999999999998</v>
      </c>
      <c r="G291" s="3">
        <v>323</v>
      </c>
      <c r="H291" s="3">
        <v>318.2</v>
      </c>
      <c r="I291" s="3">
        <v>314.2</v>
      </c>
      <c r="J291" s="3">
        <v>322.60000000000002</v>
      </c>
      <c r="K291" s="3">
        <v>322.89999999999998</v>
      </c>
      <c r="L291" s="3">
        <v>329.09999999999997</v>
      </c>
      <c r="M291" s="3">
        <v>340.32247706422021</v>
      </c>
      <c r="N291" s="3">
        <v>350.90438184663537</v>
      </c>
      <c r="O291" s="3">
        <v>354.86215334420882</v>
      </c>
      <c r="P291" s="3">
        <v>349.63479633722773</v>
      </c>
      <c r="Q291" s="3">
        <v>359.93142144638409</v>
      </c>
      <c r="R291" s="3">
        <v>356.80679763018395</v>
      </c>
      <c r="S291" s="3">
        <v>354.43590531816784</v>
      </c>
      <c r="T291" s="3">
        <v>358.77099936748897</v>
      </c>
      <c r="U291" s="3">
        <v>356.31903485254691</v>
      </c>
      <c r="V291" s="3">
        <v>352.4041138155639</v>
      </c>
      <c r="W291" s="3">
        <v>360.85697238322541</v>
      </c>
      <c r="X291" s="3">
        <v>364.06703448275857</v>
      </c>
    </row>
    <row r="292" spans="1:24" x14ac:dyDescent="0.25">
      <c r="A292" t="s">
        <v>311</v>
      </c>
      <c r="B292" t="s">
        <v>20</v>
      </c>
      <c r="C292" t="s">
        <v>21</v>
      </c>
      <c r="D292" s="3">
        <v>224.4</v>
      </c>
      <c r="E292" s="3">
        <v>221.1</v>
      </c>
      <c r="F292" s="3">
        <v>216.1</v>
      </c>
      <c r="G292" s="3">
        <v>225.89999999999998</v>
      </c>
      <c r="H292" s="3">
        <v>223</v>
      </c>
      <c r="I292" s="3">
        <v>225.4</v>
      </c>
      <c r="J292" s="3">
        <v>227.70000000000002</v>
      </c>
      <c r="K292" s="3">
        <v>239</v>
      </c>
      <c r="L292" s="3">
        <v>251.29999999999998</v>
      </c>
      <c r="M292" s="3">
        <v>250.94954128440372</v>
      </c>
      <c r="N292" s="3">
        <v>261.82582159624411</v>
      </c>
      <c r="O292" s="3">
        <v>265.84597063621533</v>
      </c>
      <c r="P292" s="3">
        <v>267.89100094726865</v>
      </c>
      <c r="Q292" s="3">
        <v>273.82263092269335</v>
      </c>
      <c r="R292" s="3">
        <v>277.49086373557844</v>
      </c>
      <c r="S292" s="3">
        <v>275.90162926529359</v>
      </c>
      <c r="T292" s="3">
        <v>272.62893738140417</v>
      </c>
      <c r="U292" s="3">
        <v>280.9396112600536</v>
      </c>
      <c r="V292" s="3">
        <v>268.54806307850532</v>
      </c>
      <c r="W292" s="3">
        <v>268.1308898738493</v>
      </c>
      <c r="X292" s="3">
        <v>274.44510344827586</v>
      </c>
    </row>
    <row r="293" spans="1:24" x14ac:dyDescent="0.25">
      <c r="A293" t="s">
        <v>312</v>
      </c>
      <c r="B293" t="s">
        <v>20</v>
      </c>
      <c r="C293" t="s">
        <v>21</v>
      </c>
      <c r="D293" s="3">
        <v>291</v>
      </c>
      <c r="E293" s="3">
        <v>293.39999999999998</v>
      </c>
      <c r="F293" s="3">
        <v>276.89999999999998</v>
      </c>
      <c r="G293" s="3">
        <v>279.7</v>
      </c>
      <c r="H293" s="3">
        <v>282.3</v>
      </c>
      <c r="I293" s="3">
        <v>295.3</v>
      </c>
      <c r="J293" s="3">
        <v>290.2</v>
      </c>
      <c r="K293" s="3">
        <v>303.29999999999995</v>
      </c>
      <c r="L293" s="3">
        <v>306.3</v>
      </c>
      <c r="M293" s="3">
        <v>314.53822629969414</v>
      </c>
      <c r="N293" s="3">
        <v>324.40469483568074</v>
      </c>
      <c r="O293" s="3">
        <v>324.39686786296915</v>
      </c>
      <c r="P293" s="3">
        <v>323.18067571834541</v>
      </c>
      <c r="Q293" s="3">
        <v>330.87359725685792</v>
      </c>
      <c r="R293" s="3">
        <v>330.73401933270969</v>
      </c>
      <c r="S293" s="3">
        <v>332.27556102059634</v>
      </c>
      <c r="T293" s="3">
        <v>332.44086021505382</v>
      </c>
      <c r="U293" s="3">
        <v>331.11843163538867</v>
      </c>
      <c r="V293" s="3">
        <v>336.95941035310256</v>
      </c>
      <c r="W293" s="3">
        <v>345.9245823389021</v>
      </c>
      <c r="X293" s="3">
        <v>350.10165517241381</v>
      </c>
    </row>
    <row r="294" spans="1:24" x14ac:dyDescent="0.25">
      <c r="A294" t="s">
        <v>313</v>
      </c>
      <c r="B294" t="s">
        <v>20</v>
      </c>
      <c r="C294" t="s">
        <v>21</v>
      </c>
      <c r="D294" s="3">
        <v>150.6</v>
      </c>
      <c r="E294" s="3">
        <v>148.9</v>
      </c>
      <c r="F294" s="3">
        <v>153.1</v>
      </c>
      <c r="G294" s="3">
        <v>153.39999999999998</v>
      </c>
      <c r="H294" s="3">
        <v>149.6</v>
      </c>
      <c r="I294" s="3">
        <v>152.79999999999998</v>
      </c>
      <c r="J294" s="3">
        <v>151.30000000000001</v>
      </c>
      <c r="K294" s="3">
        <v>157.4</v>
      </c>
      <c r="L294" s="3">
        <v>162.5</v>
      </c>
      <c r="M294" s="3">
        <v>161.02675840978591</v>
      </c>
      <c r="N294" s="3">
        <v>167.76901408450703</v>
      </c>
      <c r="O294" s="3">
        <v>169.99755301794454</v>
      </c>
      <c r="P294" s="3">
        <v>170.12399747395011</v>
      </c>
      <c r="Q294" s="3">
        <v>169.10121571072318</v>
      </c>
      <c r="R294" s="3">
        <v>175.5173058933583</v>
      </c>
      <c r="S294" s="3">
        <v>176.19830925299726</v>
      </c>
      <c r="T294" s="3">
        <v>179.69550917141052</v>
      </c>
      <c r="U294" s="3">
        <v>181.15710455764076</v>
      </c>
      <c r="V294" s="3">
        <v>179.17795680493657</v>
      </c>
      <c r="W294" s="3">
        <v>178.32533242413911</v>
      </c>
      <c r="X294" s="3">
        <v>178.9171034482759</v>
      </c>
    </row>
    <row r="295" spans="1:24" x14ac:dyDescent="0.25">
      <c r="A295" t="s">
        <v>314</v>
      </c>
      <c r="B295" t="s">
        <v>20</v>
      </c>
      <c r="C295" t="s">
        <v>21</v>
      </c>
      <c r="D295" s="3">
        <v>177.70000000000002</v>
      </c>
      <c r="E295" s="3">
        <v>179.1</v>
      </c>
      <c r="F295" s="3">
        <v>186.3</v>
      </c>
      <c r="G295" s="3">
        <v>188.5</v>
      </c>
      <c r="H295" s="3">
        <v>182.70000000000002</v>
      </c>
      <c r="I295" s="3">
        <v>187.4</v>
      </c>
      <c r="J295" s="3">
        <v>184.6</v>
      </c>
      <c r="K295" s="3">
        <v>183.5</v>
      </c>
      <c r="L295" s="3">
        <v>182.29999999999998</v>
      </c>
      <c r="M295" s="3">
        <v>185.54036697247707</v>
      </c>
      <c r="N295" s="3">
        <v>190.66447574334899</v>
      </c>
      <c r="O295" s="3">
        <v>186.11073409461667</v>
      </c>
      <c r="P295" s="3">
        <v>187.69052731291444</v>
      </c>
      <c r="Q295" s="3">
        <v>188.77503117206984</v>
      </c>
      <c r="R295" s="3">
        <v>188.95113813532896</v>
      </c>
      <c r="S295" s="3">
        <v>188.94654165385796</v>
      </c>
      <c r="T295" s="3">
        <v>189.41834282099938</v>
      </c>
      <c r="U295" s="3">
        <v>194.53089812332439</v>
      </c>
      <c r="V295" s="3">
        <v>184.50562221460407</v>
      </c>
      <c r="W295" s="3">
        <v>188.44152744630074</v>
      </c>
      <c r="X295" s="3">
        <v>186.10027586206897</v>
      </c>
    </row>
    <row r="296" spans="1:24" x14ac:dyDescent="0.25">
      <c r="A296" t="s">
        <v>315</v>
      </c>
      <c r="B296" t="s">
        <v>20</v>
      </c>
      <c r="C296" t="s">
        <v>21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>
        <v>161.30000000000001</v>
      </c>
      <c r="Q296" s="3">
        <v>168.6</v>
      </c>
      <c r="R296" s="3">
        <v>169.77394957983194</v>
      </c>
      <c r="S296" s="3">
        <v>181</v>
      </c>
      <c r="T296" s="3">
        <v>184.2</v>
      </c>
      <c r="U296" s="3">
        <v>186.29999999999998</v>
      </c>
      <c r="V296" s="3">
        <v>190.49999999999997</v>
      </c>
      <c r="W296" s="3">
        <v>192.67456896551727</v>
      </c>
      <c r="X296" s="3">
        <v>195.8</v>
      </c>
    </row>
    <row r="297" spans="1:24" x14ac:dyDescent="0.25">
      <c r="A297" t="s">
        <v>316</v>
      </c>
      <c r="B297" t="s">
        <v>20</v>
      </c>
      <c r="C297" t="s">
        <v>21</v>
      </c>
      <c r="D297" s="3"/>
      <c r="E297" s="3"/>
      <c r="F297" s="3"/>
      <c r="G297" s="3"/>
      <c r="H297" s="3"/>
      <c r="I297" s="3"/>
      <c r="J297" s="3"/>
      <c r="K297" s="3">
        <v>377.1</v>
      </c>
      <c r="L297" s="3">
        <v>398.1</v>
      </c>
      <c r="M297" s="3"/>
      <c r="N297" s="3"/>
      <c r="O297" s="3"/>
      <c r="P297" s="3">
        <v>468.78475570032572</v>
      </c>
      <c r="Q297" s="3">
        <v>470.31360366252454</v>
      </c>
      <c r="R297" s="3">
        <v>485.59999999999991</v>
      </c>
      <c r="S297" s="3">
        <v>496.4</v>
      </c>
      <c r="T297" s="3">
        <v>506.9</v>
      </c>
      <c r="U297" s="3">
        <v>520.4</v>
      </c>
      <c r="V297" s="3">
        <v>535.88360370799546</v>
      </c>
      <c r="W297" s="3">
        <v>538.79999999999995</v>
      </c>
      <c r="X297" s="3">
        <v>575.6</v>
      </c>
    </row>
    <row r="298" spans="1:24" x14ac:dyDescent="0.25">
      <c r="A298" t="s">
        <v>317</v>
      </c>
      <c r="B298" t="s">
        <v>20</v>
      </c>
      <c r="C298" t="s">
        <v>21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>
        <v>421.14740986324074</v>
      </c>
      <c r="S298" s="3">
        <v>494.35506710756658</v>
      </c>
      <c r="T298" s="3">
        <v>492.70445660672397</v>
      </c>
      <c r="U298" s="3">
        <v>525.41391894370076</v>
      </c>
      <c r="V298" s="3">
        <v>557.37155963302757</v>
      </c>
      <c r="W298" s="3">
        <v>576.08422548555188</v>
      </c>
      <c r="X298" s="3">
        <v>579.1431619339985</v>
      </c>
    </row>
    <row r="299" spans="1:24" x14ac:dyDescent="0.25">
      <c r="A299" t="s">
        <v>318</v>
      </c>
      <c r="B299" t="s">
        <v>20</v>
      </c>
      <c r="C299" t="s">
        <v>21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>
        <v>416.66396601740576</v>
      </c>
      <c r="S299" s="3">
        <v>485.5089087726123</v>
      </c>
      <c r="T299" s="3">
        <v>494.88641516810003</v>
      </c>
      <c r="U299" s="3">
        <v>500.88470566660556</v>
      </c>
      <c r="V299" s="3">
        <v>508.86483180428138</v>
      </c>
      <c r="W299" s="3">
        <v>504.50287383546498</v>
      </c>
      <c r="X299" s="3">
        <v>505.84135072908668</v>
      </c>
    </row>
    <row r="300" spans="1:24" x14ac:dyDescent="0.25">
      <c r="A300" t="s">
        <v>319</v>
      </c>
      <c r="B300" t="s">
        <v>20</v>
      </c>
      <c r="C300" t="s">
        <v>21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>
        <v>446.97503108164108</v>
      </c>
      <c r="S300" s="3">
        <v>522.84715035985221</v>
      </c>
      <c r="T300" s="3">
        <v>525.4478498827209</v>
      </c>
      <c r="U300" s="3">
        <v>542.86451494590131</v>
      </c>
      <c r="V300" s="3">
        <v>542.73027522935786</v>
      </c>
      <c r="W300" s="3">
        <v>529.68861519027314</v>
      </c>
      <c r="X300" s="3">
        <v>539.31961627014584</v>
      </c>
    </row>
    <row r="301" spans="1:24" x14ac:dyDescent="0.25">
      <c r="A301" t="s">
        <v>320</v>
      </c>
      <c r="B301" t="s">
        <v>20</v>
      </c>
      <c r="C301" t="s">
        <v>21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>
        <v>342.90665147119768</v>
      </c>
      <c r="S301" s="3">
        <v>351.18887375996889</v>
      </c>
      <c r="T301" s="3">
        <v>366.25402658326817</v>
      </c>
      <c r="U301" s="3">
        <v>385.34359068402711</v>
      </c>
      <c r="V301" s="3">
        <v>376.61906218144759</v>
      </c>
      <c r="W301" s="3">
        <v>361.72428548871</v>
      </c>
      <c r="X301" s="3">
        <v>365.70287029930927</v>
      </c>
    </row>
    <row r="302" spans="1:24" x14ac:dyDescent="0.25">
      <c r="A302" t="s">
        <v>321</v>
      </c>
      <c r="B302" t="s">
        <v>20</v>
      </c>
      <c r="C302" t="s">
        <v>21</v>
      </c>
    </row>
    <row r="303" spans="1:24" x14ac:dyDescent="0.25">
      <c r="A303" t="s">
        <v>322</v>
      </c>
      <c r="B303" t="s">
        <v>20</v>
      </c>
      <c r="C303" t="s">
        <v>21</v>
      </c>
    </row>
    <row r="304" spans="1:24" x14ac:dyDescent="0.25">
      <c r="A304" t="s">
        <v>323</v>
      </c>
      <c r="B304" t="s">
        <v>20</v>
      </c>
      <c r="C304" t="s">
        <v>21</v>
      </c>
    </row>
    <row r="305" spans="1:3" x14ac:dyDescent="0.25">
      <c r="A305" t="s">
        <v>358</v>
      </c>
      <c r="B305" t="s">
        <v>20</v>
      </c>
      <c r="C305" t="s">
        <v>21</v>
      </c>
    </row>
  </sheetData>
  <autoFilter ref="A1:X305" xr:uid="{00000000-0009-0000-0000-000001000000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5FCEA-D3EA-4FF9-999D-6B277EF01F7E}">
  <dimension ref="A1:B3"/>
  <sheetViews>
    <sheetView workbookViewId="0">
      <selection activeCell="E11" sqref="E11"/>
    </sheetView>
  </sheetViews>
  <sheetFormatPr baseColWidth="10" defaultRowHeight="15" x14ac:dyDescent="0.25"/>
  <sheetData>
    <row r="1" spans="1:2" x14ac:dyDescent="0.25">
      <c r="A1" t="s">
        <v>362</v>
      </c>
    </row>
    <row r="2" spans="1:2" x14ac:dyDescent="0.25">
      <c r="B2" t="s">
        <v>363</v>
      </c>
    </row>
    <row r="3" spans="1:2" x14ac:dyDescent="0.25">
      <c r="B3" t="s">
        <v>364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S305"/>
  <sheetViews>
    <sheetView topLeftCell="B1" zoomScale="55" zoomScaleNormal="55" workbookViewId="0">
      <selection activeCell="AA35" sqref="AA35"/>
    </sheetView>
  </sheetViews>
  <sheetFormatPr baseColWidth="10" defaultRowHeight="15" x14ac:dyDescent="0.25"/>
  <sheetData>
    <row r="2" spans="1:45" x14ac:dyDescent="0.25">
      <c r="A2" t="s">
        <v>3</v>
      </c>
      <c r="B2" t="s">
        <v>20</v>
      </c>
      <c r="C2" t="s">
        <v>21</v>
      </c>
      <c r="D2">
        <v>1022.1999999999999</v>
      </c>
      <c r="E2">
        <v>1010.3</v>
      </c>
      <c r="F2">
        <v>1050.5999999999999</v>
      </c>
      <c r="G2">
        <v>1080.7</v>
      </c>
      <c r="H2">
        <v>1085.2</v>
      </c>
      <c r="I2">
        <v>1061.3999999999999</v>
      </c>
      <c r="J2">
        <v>1113.5999999999999</v>
      </c>
      <c r="K2">
        <v>1131.9000000000001</v>
      </c>
      <c r="L2">
        <v>1150.7</v>
      </c>
      <c r="M2">
        <v>1221.3209748209752</v>
      </c>
      <c r="N2">
        <v>1233.9732005743922</v>
      </c>
      <c r="O2">
        <v>1214.6695048775998</v>
      </c>
      <c r="P2">
        <v>1248.6473280231717</v>
      </c>
      <c r="Q2">
        <v>1245.3414043700066</v>
      </c>
      <c r="R2">
        <v>1267.6155371335785</v>
      </c>
      <c r="S2">
        <v>1292.2494525788154</v>
      </c>
      <c r="T2">
        <v>1317.2876651822885</v>
      </c>
      <c r="U2">
        <v>1373.2693334126182</v>
      </c>
      <c r="V2">
        <v>1380.9463988345512</v>
      </c>
      <c r="W2">
        <v>1406.8636722478172</v>
      </c>
      <c r="X2">
        <v>1419.549174335649</v>
      </c>
      <c r="AB2" s="1" t="s">
        <v>324</v>
      </c>
      <c r="AC2">
        <f>SUMIF($A$2:$A$305,"BE*",$X$2:$X$305)</f>
        <v>3826.7822605016622</v>
      </c>
      <c r="AE2" s="4">
        <f>SUMIF($AG$2:$AG$305,"BE*",$AK$2:$AK$305)</f>
        <v>22.029749925745133</v>
      </c>
      <c r="AF2" s="4">
        <f>SUMIF($AG$2:$AG$305,"BE*",$AO$2:$AO$305)</f>
        <v>31.630121121447516</v>
      </c>
      <c r="AG2" t="s">
        <v>3</v>
      </c>
      <c r="AH2">
        <v>1406.8636722478172</v>
      </c>
      <c r="AI2">
        <v>4.646124517263857</v>
      </c>
      <c r="AJ2">
        <f>AH2*AI2</f>
        <v>6536.4638000784471</v>
      </c>
      <c r="AK2" s="4">
        <f>AJ2/1000</f>
        <v>6.5364638000784474</v>
      </c>
      <c r="AL2" s="4"/>
      <c r="AM2" s="4">
        <v>6.6925426636573002</v>
      </c>
      <c r="AN2" s="4">
        <f>AM2*AH2</f>
        <v>9415.4951484680987</v>
      </c>
      <c r="AO2" s="4">
        <f>AN2/1000</f>
        <v>9.4154951484680982</v>
      </c>
      <c r="AP2" s="4"/>
      <c r="AR2" t="s">
        <v>0</v>
      </c>
    </row>
    <row r="3" spans="1:45" x14ac:dyDescent="0.25">
      <c r="A3" t="s">
        <v>22</v>
      </c>
      <c r="B3" t="s">
        <v>20</v>
      </c>
      <c r="C3" t="s">
        <v>21</v>
      </c>
      <c r="D3">
        <v>725.5</v>
      </c>
      <c r="E3">
        <v>740.8</v>
      </c>
      <c r="F3">
        <v>757.69999999999993</v>
      </c>
      <c r="G3">
        <v>779.6</v>
      </c>
      <c r="H3">
        <v>782.3</v>
      </c>
      <c r="I3">
        <v>769.19999999999993</v>
      </c>
      <c r="J3">
        <v>807.30000000000007</v>
      </c>
      <c r="K3">
        <v>816.9</v>
      </c>
      <c r="L3">
        <v>839.8</v>
      </c>
      <c r="M3">
        <v>884.21358281358266</v>
      </c>
      <c r="N3">
        <v>884.32275613258491</v>
      </c>
      <c r="O3">
        <v>873.85451131971286</v>
      </c>
      <c r="P3">
        <v>888.26079169683806</v>
      </c>
      <c r="Q3">
        <v>905.81574862835703</v>
      </c>
      <c r="R3">
        <v>931.52234851722073</v>
      </c>
      <c r="S3">
        <v>925.59346812006083</v>
      </c>
      <c r="T3">
        <v>934.84319901524213</v>
      </c>
      <c r="U3">
        <v>956.39636558244638</v>
      </c>
      <c r="V3">
        <v>969.13433336096909</v>
      </c>
      <c r="W3">
        <v>986.95289563916151</v>
      </c>
      <c r="X3">
        <v>1005.7425278845362</v>
      </c>
      <c r="AB3" s="1" t="s">
        <v>325</v>
      </c>
      <c r="AC3">
        <f>SUMIF($A$2:$A$305,"BG*",$X$2:$X$305)</f>
        <v>2224.5</v>
      </c>
      <c r="AE3" s="4">
        <f>SUMIF($AG$2:$AG$305,"BG*",$AK$2:$AK$305)</f>
        <v>8.4760784181685533</v>
      </c>
      <c r="AF3" s="4">
        <f>SUMIF($AG$2:$AG$305,"BG*",$AO$2:$AO$305)</f>
        <v>8.0859405233218808</v>
      </c>
      <c r="AG3" t="s">
        <v>22</v>
      </c>
      <c r="AH3">
        <v>986.95289563916151</v>
      </c>
      <c r="AI3">
        <v>4.646124517263857</v>
      </c>
      <c r="AJ3">
        <f t="shared" ref="AJ3:AJ66" si="0">AH3*AI3</f>
        <v>4585.506045813665</v>
      </c>
      <c r="AK3" s="4">
        <f t="shared" ref="AK3:AK66" si="1">AJ3/1000</f>
        <v>4.5855060458136654</v>
      </c>
      <c r="AL3" s="4"/>
      <c r="AM3" s="4">
        <v>6.6925426636573002</v>
      </c>
      <c r="AN3" s="4">
        <f t="shared" ref="AN3:AN66" si="2">AM3*AH3</f>
        <v>6605.2243610851992</v>
      </c>
      <c r="AO3" s="4">
        <f t="shared" ref="AO3:AO66" si="3">AN3/1000</f>
        <v>6.6052243610851988</v>
      </c>
      <c r="AP3" s="4"/>
      <c r="AQ3" s="4">
        <v>8.4464428524990005</v>
      </c>
      <c r="AR3" t="s">
        <v>324</v>
      </c>
      <c r="AS3">
        <v>5.8827793636388996</v>
      </c>
    </row>
    <row r="4" spans="1:45" x14ac:dyDescent="0.25">
      <c r="A4" t="s">
        <v>23</v>
      </c>
      <c r="B4" t="s">
        <v>20</v>
      </c>
      <c r="C4" t="s">
        <v>21</v>
      </c>
      <c r="D4">
        <v>565.70000000000005</v>
      </c>
      <c r="E4">
        <v>581.5</v>
      </c>
      <c r="F4">
        <v>589.79999999999995</v>
      </c>
      <c r="G4">
        <v>602.80000000000007</v>
      </c>
      <c r="H4">
        <v>612.4</v>
      </c>
      <c r="I4">
        <v>601.29999999999995</v>
      </c>
      <c r="J4">
        <v>635.6</v>
      </c>
      <c r="K4">
        <v>650.80000000000007</v>
      </c>
      <c r="L4">
        <v>679.7</v>
      </c>
      <c r="M4">
        <v>701.87633402633412</v>
      </c>
      <c r="N4">
        <v>701.93722274307822</v>
      </c>
      <c r="O4">
        <v>706.28030554021723</v>
      </c>
      <c r="P4">
        <v>723.27285059135897</v>
      </c>
      <c r="Q4">
        <v>727.2113677928578</v>
      </c>
      <c r="R4">
        <v>733.49961541748576</v>
      </c>
      <c r="S4">
        <v>740.56268422251787</v>
      </c>
      <c r="T4">
        <v>741.91443828970716</v>
      </c>
      <c r="U4">
        <v>762.09746447047633</v>
      </c>
      <c r="V4">
        <v>767.85973398396322</v>
      </c>
      <c r="W4">
        <v>768.27229848354523</v>
      </c>
      <c r="X4">
        <v>764.00426994816826</v>
      </c>
      <c r="AB4" s="1" t="s">
        <v>326</v>
      </c>
      <c r="AC4">
        <f>SUMIF($A$2:$A$305,"HR*",$X$2:$X$305)</f>
        <v>1224.8773466476462</v>
      </c>
      <c r="AE4" s="4">
        <f>SUMIF($AG$2:$AG$305,"HR*",$AK$2:$AK$305)</f>
        <v>6.4812182792495854</v>
      </c>
      <c r="AF4" s="4">
        <f>SUMIF($AG$2:$AG$305,"HR*",$AO$2:$AO$305)</f>
        <v>6.0146412816674184</v>
      </c>
      <c r="AG4" t="s">
        <v>23</v>
      </c>
      <c r="AH4">
        <v>768.27229848354523</v>
      </c>
      <c r="AI4">
        <v>4.646124517263857</v>
      </c>
      <c r="AJ4">
        <f t="shared" si="0"/>
        <v>3569.4887619190554</v>
      </c>
      <c r="AK4" s="4">
        <f t="shared" si="1"/>
        <v>3.5694887619190552</v>
      </c>
      <c r="AL4" s="4"/>
      <c r="AM4" s="4">
        <v>6.6925426636573002</v>
      </c>
      <c r="AN4" s="4">
        <f t="shared" si="2"/>
        <v>5141.6951349071824</v>
      </c>
      <c r="AO4" s="4">
        <f t="shared" si="3"/>
        <v>5.1416951349071827</v>
      </c>
      <c r="AP4" s="4"/>
      <c r="AQ4" s="4">
        <v>3.7166485214753999</v>
      </c>
      <c r="AR4" t="s">
        <v>325</v>
      </c>
      <c r="AS4">
        <v>3.8959727974667002</v>
      </c>
    </row>
    <row r="5" spans="1:45" x14ac:dyDescent="0.25">
      <c r="A5" t="s">
        <v>24</v>
      </c>
      <c r="B5" t="s">
        <v>20</v>
      </c>
      <c r="C5" t="s">
        <v>21</v>
      </c>
      <c r="D5">
        <v>454.4</v>
      </c>
      <c r="E5">
        <v>483.4</v>
      </c>
      <c r="F5">
        <v>475</v>
      </c>
      <c r="G5">
        <v>485.09999999999997</v>
      </c>
      <c r="H5">
        <v>477.3</v>
      </c>
      <c r="I5">
        <v>472.1</v>
      </c>
      <c r="J5">
        <v>495.5</v>
      </c>
      <c r="K5">
        <v>506.8</v>
      </c>
      <c r="L5">
        <v>525</v>
      </c>
      <c r="M5">
        <v>552.68771078771067</v>
      </c>
      <c r="N5">
        <v>550.83707677153677</v>
      </c>
      <c r="O5">
        <v>550.67223265230996</v>
      </c>
      <c r="P5">
        <v>563.3723461259957</v>
      </c>
      <c r="Q5">
        <v>560.84758398305894</v>
      </c>
      <c r="R5">
        <v>579.79024015041455</v>
      </c>
      <c r="S5">
        <v>577.02497871472951</v>
      </c>
      <c r="T5">
        <v>577.85769161145504</v>
      </c>
      <c r="U5">
        <v>597.85472676458346</v>
      </c>
      <c r="V5">
        <v>606.78831945612399</v>
      </c>
      <c r="W5">
        <v>592.03163581519766</v>
      </c>
      <c r="X5">
        <v>608.00560393968249</v>
      </c>
      <c r="AB5" s="1" t="s">
        <v>327</v>
      </c>
      <c r="AC5">
        <f>SUMIF($A$2:$A$305,"CZ*",$X$2:$X$305)</f>
        <v>3280.6044945963126</v>
      </c>
      <c r="AE5" s="4">
        <f>SUMIF($AG$2:$AG$305,"CZ*",$AK$2:$AK$305)</f>
        <v>15.554542447542648</v>
      </c>
      <c r="AF5" s="4">
        <f>SUMIF($AG$2:$AG$305,"CZ*",$AO$2:$AO$305)</f>
        <v>21.810785703326449</v>
      </c>
      <c r="AG5" t="s">
        <v>24</v>
      </c>
      <c r="AH5">
        <v>592.03163581519766</v>
      </c>
      <c r="AI5">
        <v>4.646124517263857</v>
      </c>
      <c r="AJ5">
        <f t="shared" si="0"/>
        <v>2750.6526981568168</v>
      </c>
      <c r="AK5" s="4">
        <f t="shared" si="1"/>
        <v>2.7506526981568169</v>
      </c>
      <c r="AL5" s="4"/>
      <c r="AM5" s="4">
        <v>6.6925426636573002</v>
      </c>
      <c r="AN5" s="4">
        <f t="shared" si="2"/>
        <v>3962.1969809280317</v>
      </c>
      <c r="AO5" s="4">
        <f t="shared" si="3"/>
        <v>3.9621969809280317</v>
      </c>
      <c r="AP5" s="4"/>
      <c r="AQ5" s="4">
        <v>4.9344829614139121</v>
      </c>
      <c r="AR5" t="s">
        <v>326</v>
      </c>
      <c r="AS5">
        <v>5.3172682576500003</v>
      </c>
    </row>
    <row r="6" spans="1:45" x14ac:dyDescent="0.25">
      <c r="A6" t="s">
        <v>25</v>
      </c>
      <c r="B6" t="s">
        <v>20</v>
      </c>
      <c r="C6" t="s">
        <v>21</v>
      </c>
      <c r="D6">
        <v>1380.7</v>
      </c>
      <c r="E6">
        <v>1402.3</v>
      </c>
      <c r="F6">
        <v>1420.7</v>
      </c>
      <c r="G6">
        <v>1400.7</v>
      </c>
      <c r="H6">
        <v>1405.6000000000001</v>
      </c>
      <c r="I6">
        <v>1409.1</v>
      </c>
      <c r="J6">
        <v>1457.7</v>
      </c>
      <c r="K6">
        <v>1492.9</v>
      </c>
      <c r="L6">
        <v>1522.9</v>
      </c>
      <c r="M6">
        <v>1601.6897435897436</v>
      </c>
      <c r="N6">
        <v>1620.0939688831395</v>
      </c>
      <c r="O6">
        <v>1618.5765727958769</v>
      </c>
      <c r="P6">
        <v>1661.8637629736904</v>
      </c>
      <c r="Q6">
        <v>1692.1937963230339</v>
      </c>
      <c r="R6">
        <v>1719.9770019656439</v>
      </c>
      <c r="S6">
        <v>1762.3699116211583</v>
      </c>
      <c r="T6">
        <v>1763.8964954201515</v>
      </c>
      <c r="U6">
        <v>1829.2310697508474</v>
      </c>
      <c r="V6">
        <v>1837.6743305184114</v>
      </c>
      <c r="W6">
        <v>1820.3433585879413</v>
      </c>
      <c r="X6">
        <v>1862.2559677021261</v>
      </c>
      <c r="AB6" s="1" t="s">
        <v>328</v>
      </c>
      <c r="AC6">
        <f>SUMIF($A$2:$A$305,"DK*",$X$2:$X$305)</f>
        <v>2279.6926645404465</v>
      </c>
      <c r="AE6" s="4">
        <f>SUMIF($AG$2:$AG$305,"DK*",$AK$2:$AK$305)</f>
        <v>11.738606935848322</v>
      </c>
      <c r="AF6" s="4">
        <f>SUMIF($AG$2:$AG$305,"DK*",$AO$2:$AO$305)</f>
        <v>16.68635300423027</v>
      </c>
      <c r="AG6" t="s">
        <v>25</v>
      </c>
      <c r="AH6">
        <v>1820.3433585879413</v>
      </c>
      <c r="AI6">
        <v>4.646124517263857</v>
      </c>
      <c r="AJ6">
        <f t="shared" si="0"/>
        <v>8457.5419081738673</v>
      </c>
      <c r="AK6" s="4">
        <f t="shared" si="1"/>
        <v>8.4575419081738676</v>
      </c>
      <c r="AL6" s="4"/>
      <c r="AM6" s="4">
        <v>6.6925426636573002</v>
      </c>
      <c r="AN6" s="4">
        <f t="shared" si="2"/>
        <v>12182.725589855017</v>
      </c>
      <c r="AO6" s="4">
        <f t="shared" si="3"/>
        <v>12.182725589855018</v>
      </c>
      <c r="AP6" s="4"/>
      <c r="AQ6" s="4">
        <v>6.6943266637998997</v>
      </c>
      <c r="AR6" t="s">
        <v>327</v>
      </c>
      <c r="AS6">
        <v>4.7741144984938</v>
      </c>
    </row>
    <row r="7" spans="1:45" x14ac:dyDescent="0.25">
      <c r="A7" t="s">
        <v>26</v>
      </c>
      <c r="B7" t="s">
        <v>20</v>
      </c>
      <c r="C7" t="s">
        <v>21</v>
      </c>
      <c r="D7">
        <v>329.90000000000003</v>
      </c>
      <c r="E7">
        <v>335.09999999999997</v>
      </c>
      <c r="F7">
        <v>324.8</v>
      </c>
      <c r="G7">
        <v>343</v>
      </c>
      <c r="H7">
        <v>337.1</v>
      </c>
      <c r="I7">
        <v>334.3</v>
      </c>
      <c r="J7">
        <v>355.9</v>
      </c>
      <c r="K7">
        <v>360.90000000000003</v>
      </c>
      <c r="L7">
        <v>368.3</v>
      </c>
      <c r="M7">
        <v>365.40899745899748</v>
      </c>
      <c r="N7">
        <v>367.98990778870922</v>
      </c>
      <c r="O7">
        <v>369.01852751702563</v>
      </c>
      <c r="P7">
        <v>381.24772628530053</v>
      </c>
      <c r="Q7">
        <v>384.47399773799214</v>
      </c>
      <c r="R7">
        <v>394.66070421331511</v>
      </c>
      <c r="S7">
        <v>393.59704764303103</v>
      </c>
      <c r="T7">
        <v>399.04701495239129</v>
      </c>
      <c r="U7">
        <v>403.73740024974722</v>
      </c>
      <c r="V7">
        <v>405.36936077980835</v>
      </c>
      <c r="W7">
        <v>404.48460215155126</v>
      </c>
      <c r="X7">
        <v>405.29262367335417</v>
      </c>
      <c r="AB7" s="1" t="s">
        <v>329</v>
      </c>
      <c r="AC7">
        <f>SUMIF($A$2:$A$305,"EE*",$X$2:$X$305)</f>
        <v>457</v>
      </c>
      <c r="AE7" s="4">
        <f>SUMIF($AG$2:$AG$305,"EE*",$AK$2:$AK$305)</f>
        <v>3.4084989290109813</v>
      </c>
      <c r="AF7" s="4">
        <f>SUMIF($AG$2:$AG$305,"EE*",$AO$2:$AO$305)</f>
        <v>3.9950153017770065</v>
      </c>
      <c r="AG7" t="s">
        <v>26</v>
      </c>
      <c r="AH7">
        <v>404.48460215155126</v>
      </c>
      <c r="AI7">
        <v>4.646124517263857</v>
      </c>
      <c r="AJ7">
        <f t="shared" si="0"/>
        <v>1879.2858269120393</v>
      </c>
      <c r="AK7" s="4">
        <f t="shared" si="1"/>
        <v>1.8792858269120394</v>
      </c>
      <c r="AL7" s="4"/>
      <c r="AM7" s="4">
        <v>6.6925426636573002</v>
      </c>
      <c r="AN7" s="4">
        <f t="shared" si="2"/>
        <v>2707.0304566917061</v>
      </c>
      <c r="AO7" s="4">
        <f t="shared" si="3"/>
        <v>2.7070304566917063</v>
      </c>
      <c r="AP7" s="4"/>
      <c r="AQ7" s="4">
        <v>7.4439716716581001</v>
      </c>
      <c r="AR7" t="s">
        <v>328</v>
      </c>
      <c r="AS7">
        <v>5.2367259324450002</v>
      </c>
    </row>
    <row r="8" spans="1:45" x14ac:dyDescent="0.25">
      <c r="A8" t="s">
        <v>27</v>
      </c>
      <c r="B8" t="s">
        <v>20</v>
      </c>
      <c r="C8" t="s">
        <v>21</v>
      </c>
      <c r="D8">
        <v>302.29999999999995</v>
      </c>
      <c r="E8">
        <v>301.20000000000005</v>
      </c>
      <c r="F8">
        <v>300.09999999999997</v>
      </c>
      <c r="G8">
        <v>302</v>
      </c>
      <c r="H8">
        <v>313.09999999999997</v>
      </c>
      <c r="I8">
        <v>313.10000000000002</v>
      </c>
      <c r="J8">
        <v>332.8</v>
      </c>
      <c r="K8">
        <v>329.3</v>
      </c>
      <c r="L8">
        <v>330.8</v>
      </c>
      <c r="M8">
        <v>345.58906213906209</v>
      </c>
      <c r="N8">
        <v>340.76013315452809</v>
      </c>
      <c r="O8">
        <v>337.17867844653045</v>
      </c>
      <c r="P8">
        <v>344.51256094617429</v>
      </c>
      <c r="Q8">
        <v>356.25248098950811</v>
      </c>
      <c r="R8">
        <v>359.33549269293229</v>
      </c>
      <c r="S8">
        <v>371.39801897087222</v>
      </c>
      <c r="T8">
        <v>365.99990224828935</v>
      </c>
      <c r="U8">
        <v>351.21149075340435</v>
      </c>
      <c r="V8">
        <v>362.18841776124884</v>
      </c>
      <c r="W8">
        <v>363.54466766428266</v>
      </c>
      <c r="X8">
        <v>364.38482187981151</v>
      </c>
      <c r="AB8" s="1" t="s">
        <v>330</v>
      </c>
      <c r="AC8">
        <f>SUMIF($A$2:$A$305,"FI*",$X$2:$X$305)</f>
        <v>1965.2918499717989</v>
      </c>
      <c r="AE8" s="4">
        <f>SUMIF($AG$2:$AG$305,"FI*",$AK$2:$AK$305)</f>
        <v>2.2658896987209616</v>
      </c>
      <c r="AF8" s="4">
        <f>SUMIF($AG$2:$AG$305,"FI*",$AO$2:$AO$305)</f>
        <v>21.547086518446061</v>
      </c>
      <c r="AG8" t="s">
        <v>27</v>
      </c>
      <c r="AH8">
        <v>363.54466766428266</v>
      </c>
      <c r="AI8">
        <v>4.646124517263857</v>
      </c>
      <c r="AJ8">
        <f t="shared" si="0"/>
        <v>1689.0737935555646</v>
      </c>
      <c r="AK8" s="4">
        <f t="shared" si="1"/>
        <v>1.6890737935555646</v>
      </c>
      <c r="AL8" s="4"/>
      <c r="AM8" s="4">
        <v>6.6925426636573002</v>
      </c>
      <c r="AN8" s="4">
        <f t="shared" si="2"/>
        <v>2433.0381984883261</v>
      </c>
      <c r="AO8" s="4">
        <f t="shared" si="3"/>
        <v>2.433038198488326</v>
      </c>
      <c r="AP8" s="4"/>
      <c r="AQ8" s="4">
        <v>8.8779642248900004</v>
      </c>
      <c r="AR8" t="s">
        <v>329</v>
      </c>
      <c r="AS8">
        <v>7.5745721271393647</v>
      </c>
    </row>
    <row r="9" spans="1:45" x14ac:dyDescent="0.25">
      <c r="A9" t="s">
        <v>28</v>
      </c>
      <c r="B9" t="s">
        <v>20</v>
      </c>
      <c r="C9" t="s">
        <v>21</v>
      </c>
      <c r="D9">
        <v>312.8</v>
      </c>
      <c r="E9">
        <v>306.70000000000005</v>
      </c>
      <c r="F9">
        <v>295.3</v>
      </c>
      <c r="G9">
        <v>287.10000000000002</v>
      </c>
      <c r="H9">
        <v>289.5</v>
      </c>
      <c r="I9">
        <v>283.7</v>
      </c>
      <c r="J9">
        <v>305.90000000000003</v>
      </c>
      <c r="K9">
        <v>315.09999999999997</v>
      </c>
      <c r="L9">
        <v>314.3</v>
      </c>
      <c r="M9">
        <v>328.91295911295913</v>
      </c>
      <c r="N9">
        <v>324.33125571128494</v>
      </c>
      <c r="O9">
        <v>325.4426541505614</v>
      </c>
      <c r="P9">
        <v>336.48547188027999</v>
      </c>
      <c r="Q9">
        <v>342.85324742516121</v>
      </c>
      <c r="R9">
        <v>344.8435518331766</v>
      </c>
      <c r="S9">
        <v>339.99801897087218</v>
      </c>
      <c r="T9">
        <v>347.47987400890634</v>
      </c>
      <c r="U9">
        <v>361.55556282333356</v>
      </c>
      <c r="V9">
        <v>356.18039345737941</v>
      </c>
      <c r="W9">
        <v>358.9592289292911</v>
      </c>
      <c r="X9">
        <v>366.68586439124147</v>
      </c>
      <c r="AB9" s="1" t="s">
        <v>331</v>
      </c>
      <c r="AC9">
        <f>SUMIF($A$2:$A$305,"FR*",$X$2:$X$305)</f>
        <v>21302.799999999996</v>
      </c>
      <c r="AE9" s="4">
        <f>SUMIF($AG$2:$AG$305,"FR*",$AK$2:$AK$305)</f>
        <v>153.11345692413053</v>
      </c>
      <c r="AF9" s="4">
        <f>SUMIF($AG$2:$AG$305,"FR*",$AO$2:$AO$305)</f>
        <v>141.13204990388257</v>
      </c>
      <c r="AG9" t="s">
        <v>28</v>
      </c>
      <c r="AH9">
        <v>358.9592289292911</v>
      </c>
      <c r="AI9">
        <v>4.646124517263857</v>
      </c>
      <c r="AJ9">
        <f t="shared" si="0"/>
        <v>1667.769274226509</v>
      </c>
      <c r="AK9" s="4">
        <f t="shared" si="1"/>
        <v>1.6677692742265089</v>
      </c>
      <c r="AL9" s="4"/>
      <c r="AM9" s="4">
        <v>6.6925426636573002</v>
      </c>
      <c r="AN9" s="4">
        <f t="shared" si="2"/>
        <v>2402.3499541228084</v>
      </c>
      <c r="AO9" s="4">
        <f t="shared" si="3"/>
        <v>2.4023499541228084</v>
      </c>
      <c r="AP9" s="4"/>
      <c r="AQ9" s="4">
        <v>11.152699783978855</v>
      </c>
      <c r="AR9" t="s">
        <v>330</v>
      </c>
      <c r="AS9">
        <v>1.172816915726</v>
      </c>
    </row>
    <row r="10" spans="1:45" x14ac:dyDescent="0.25">
      <c r="A10" t="s">
        <v>29</v>
      </c>
      <c r="B10" t="s">
        <v>20</v>
      </c>
      <c r="C10" t="s">
        <v>21</v>
      </c>
      <c r="D10">
        <v>467.40000000000003</v>
      </c>
      <c r="E10">
        <v>474</v>
      </c>
      <c r="F10">
        <v>500.5</v>
      </c>
      <c r="G10">
        <v>502.4</v>
      </c>
      <c r="H10">
        <v>486.79999999999995</v>
      </c>
      <c r="I10">
        <v>496.3</v>
      </c>
      <c r="J10">
        <v>528.6</v>
      </c>
      <c r="K10">
        <v>551.1</v>
      </c>
      <c r="L10">
        <v>548.5</v>
      </c>
      <c r="M10">
        <v>570.74528759528755</v>
      </c>
      <c r="N10">
        <v>579.37089944578281</v>
      </c>
      <c r="O10">
        <v>590.70852199521437</v>
      </c>
      <c r="P10">
        <v>581.201959932416</v>
      </c>
      <c r="Q10">
        <v>592.14766459717009</v>
      </c>
      <c r="R10">
        <v>583.1837193402273</v>
      </c>
      <c r="S10">
        <v>591.72949119209511</v>
      </c>
      <c r="T10">
        <v>591.55639549618047</v>
      </c>
      <c r="U10">
        <v>620.13614437771298</v>
      </c>
      <c r="V10">
        <v>618.44396015681446</v>
      </c>
      <c r="W10">
        <v>620.28569442316996</v>
      </c>
      <c r="X10">
        <v>629.47990080274565</v>
      </c>
      <c r="AB10" s="1" t="s">
        <v>332</v>
      </c>
      <c r="AC10">
        <f>SUMIF($A$2:$A$305,"AT*",$X$2:$X$305)</f>
        <v>3219.7999999999997</v>
      </c>
      <c r="AE10" s="4">
        <f>SUMIF($AG$2:$AG$305,"AT*",$AK$2:$AK$305)</f>
        <v>12.777260922519977</v>
      </c>
      <c r="AF10" s="4">
        <f>SUMIF($AG$2:$AG$305,"AT*",$AO$2:$AO$305)</f>
        <v>18.851743015019604</v>
      </c>
      <c r="AG10" t="s">
        <v>29</v>
      </c>
      <c r="AH10">
        <v>620.28569442316996</v>
      </c>
      <c r="AI10">
        <v>4.646124517263857</v>
      </c>
      <c r="AJ10">
        <f t="shared" si="0"/>
        <v>2881.9245725675269</v>
      </c>
      <c r="AK10" s="4">
        <f t="shared" si="1"/>
        <v>2.8819245725675269</v>
      </c>
      <c r="AL10" s="4"/>
      <c r="AM10" s="4">
        <v>6.6925426636573002</v>
      </c>
      <c r="AN10" s="4">
        <f t="shared" si="2"/>
        <v>4151.2884735833604</v>
      </c>
      <c r="AO10" s="4">
        <f t="shared" si="3"/>
        <v>4.1512884735833602</v>
      </c>
      <c r="AP10" s="4"/>
      <c r="AQ10" s="4">
        <v>6.6221628356999487</v>
      </c>
      <c r="AR10" t="s">
        <v>331</v>
      </c>
      <c r="AS10">
        <v>7.1843514267600002</v>
      </c>
    </row>
    <row r="11" spans="1:45" x14ac:dyDescent="0.25">
      <c r="A11" t="s">
        <v>30</v>
      </c>
      <c r="B11" t="s">
        <v>20</v>
      </c>
      <c r="C11" t="s">
        <v>21</v>
      </c>
      <c r="D11">
        <v>361</v>
      </c>
      <c r="E11">
        <v>362.8</v>
      </c>
      <c r="F11">
        <v>363.90000000000003</v>
      </c>
      <c r="G11">
        <v>377.8</v>
      </c>
      <c r="H11">
        <v>379.29999999999995</v>
      </c>
      <c r="I11">
        <v>387.8</v>
      </c>
      <c r="J11">
        <v>389.8</v>
      </c>
      <c r="K11">
        <v>405.79999999999995</v>
      </c>
      <c r="L11">
        <v>405.09999999999997</v>
      </c>
      <c r="M11">
        <v>429.37551397551397</v>
      </c>
      <c r="N11">
        <v>425.33015677106204</v>
      </c>
      <c r="O11">
        <v>422.6829928216456</v>
      </c>
      <c r="P11">
        <v>434.89713734009166</v>
      </c>
      <c r="Q11">
        <v>439.67810424487431</v>
      </c>
      <c r="R11">
        <v>436.69055636270406</v>
      </c>
      <c r="S11">
        <v>433.62811454473507</v>
      </c>
      <c r="T11">
        <v>438.36370515187724</v>
      </c>
      <c r="U11">
        <v>456.37673544627461</v>
      </c>
      <c r="V11">
        <v>457.52911489855626</v>
      </c>
      <c r="W11">
        <v>471.7852938057477</v>
      </c>
      <c r="X11">
        <v>469.56383766439831</v>
      </c>
      <c r="AB11" s="1" t="s">
        <v>333</v>
      </c>
      <c r="AC11">
        <f>SUMIF($A$2:$A$305,"DE*",$X$2:$X$305)</f>
        <v>30110.704797668164</v>
      </c>
      <c r="AE11" s="4">
        <f>SUMIF($AG$2:$AG$305,"DE*",$AK$2:$AK$305)</f>
        <v>137.96616098234034</v>
      </c>
      <c r="AF11" s="4">
        <f>SUMIF($AG$2:$AG$305,"DE*",$AO$2:$AO$305)</f>
        <v>198.73432472255161</v>
      </c>
      <c r="AG11" t="s">
        <v>30</v>
      </c>
      <c r="AH11">
        <v>471.7852938057477</v>
      </c>
      <c r="AI11">
        <v>4.646124517263857</v>
      </c>
      <c r="AJ11">
        <f t="shared" si="0"/>
        <v>2191.9732204354164</v>
      </c>
      <c r="AK11" s="4">
        <f t="shared" si="1"/>
        <v>2.1919732204354165</v>
      </c>
      <c r="AL11" s="4"/>
      <c r="AM11" s="4">
        <v>6.6925426636573002</v>
      </c>
      <c r="AN11" s="4">
        <f t="shared" si="2"/>
        <v>3157.4432068810606</v>
      </c>
      <c r="AO11" s="4">
        <f t="shared" si="3"/>
        <v>3.1574432068810605</v>
      </c>
      <c r="AP11" s="4"/>
      <c r="AQ11" s="4">
        <v>5.8983583163917279</v>
      </c>
      <c r="AR11" t="s">
        <v>332</v>
      </c>
      <c r="AS11">
        <v>3.9977663159850998</v>
      </c>
    </row>
    <row r="12" spans="1:45" x14ac:dyDescent="0.25">
      <c r="A12" t="s">
        <v>31</v>
      </c>
      <c r="B12" t="s">
        <v>20</v>
      </c>
      <c r="C12" t="s">
        <v>21</v>
      </c>
      <c r="D12">
        <v>502.4</v>
      </c>
      <c r="E12">
        <v>505.7</v>
      </c>
      <c r="F12">
        <v>512.9</v>
      </c>
      <c r="G12">
        <v>521.1</v>
      </c>
      <c r="H12">
        <v>518.5</v>
      </c>
      <c r="I12">
        <v>511</v>
      </c>
      <c r="J12">
        <v>537.20000000000005</v>
      </c>
      <c r="K12">
        <v>538.69999999999993</v>
      </c>
      <c r="L12">
        <v>544.19999999999993</v>
      </c>
      <c r="M12">
        <v>567.84375144375144</v>
      </c>
      <c r="N12">
        <v>551.39089517344507</v>
      </c>
      <c r="O12">
        <v>574.16742867660594</v>
      </c>
      <c r="P12">
        <v>574.26612116823549</v>
      </c>
      <c r="Q12">
        <v>575.23526446241203</v>
      </c>
      <c r="R12">
        <v>588.20152978377928</v>
      </c>
      <c r="S12">
        <v>589.37674928949161</v>
      </c>
      <c r="T12">
        <v>603.85819847217704</v>
      </c>
      <c r="U12">
        <v>622.72130582148998</v>
      </c>
      <c r="V12">
        <v>627.7857362816975</v>
      </c>
      <c r="W12">
        <v>637.12708527259679</v>
      </c>
      <c r="X12">
        <v>653.18399210182997</v>
      </c>
      <c r="AB12" s="1" t="s">
        <v>334</v>
      </c>
      <c r="AC12">
        <f>SUMIF($A$2:$A$305,"EL*",$X$2:$X$305)</f>
        <v>3262.1</v>
      </c>
      <c r="AE12" s="4">
        <f>SUMIF($AG$2:$AG$305,"EL*",$AK$2:$AK$305)</f>
        <v>20.77597440468729</v>
      </c>
      <c r="AF12" s="4">
        <f>SUMIF($AG$2:$AG$305,"EL*",$AO$2:$AO$305)</f>
        <v>9.3248603660671439</v>
      </c>
      <c r="AG12" t="s">
        <v>31</v>
      </c>
      <c r="AH12">
        <v>637.12708527259679</v>
      </c>
      <c r="AI12">
        <v>4.646124517263857</v>
      </c>
      <c r="AJ12">
        <f t="shared" si="0"/>
        <v>2960.1717714978722</v>
      </c>
      <c r="AK12" s="4">
        <f t="shared" si="1"/>
        <v>2.9601717714978721</v>
      </c>
      <c r="AL12" s="4"/>
      <c r="AM12" s="4">
        <v>6.6925426636573002</v>
      </c>
      <c r="AN12" s="4">
        <f t="shared" si="2"/>
        <v>4264.0002003584768</v>
      </c>
      <c r="AO12" s="4">
        <f t="shared" si="3"/>
        <v>4.2640002003584767</v>
      </c>
      <c r="AP12" s="4"/>
      <c r="AQ12" s="4">
        <v>6.6925426636573002</v>
      </c>
      <c r="AR12" t="s">
        <v>333</v>
      </c>
      <c r="AS12">
        <v>4.646124517263857</v>
      </c>
    </row>
    <row r="13" spans="1:45" x14ac:dyDescent="0.25">
      <c r="A13" t="s">
        <v>32</v>
      </c>
      <c r="B13" t="s">
        <v>20</v>
      </c>
      <c r="C13" t="s">
        <v>21</v>
      </c>
      <c r="D13">
        <v>1109.2</v>
      </c>
      <c r="E13">
        <v>1136.5</v>
      </c>
      <c r="F13">
        <v>1158.1000000000001</v>
      </c>
      <c r="G13">
        <v>1159.9000000000001</v>
      </c>
      <c r="H13">
        <v>1143.3</v>
      </c>
      <c r="I13">
        <v>1145.3000000000002</v>
      </c>
      <c r="J13">
        <v>1181.8999999999999</v>
      </c>
      <c r="K13">
        <v>1196.7</v>
      </c>
      <c r="L13">
        <v>1234.0999999999999</v>
      </c>
      <c r="M13">
        <v>1246.6851004851005</v>
      </c>
      <c r="N13">
        <v>1296.6137498071514</v>
      </c>
      <c r="O13">
        <v>1251.7617780231915</v>
      </c>
      <c r="P13">
        <v>1275.8037557325608</v>
      </c>
      <c r="Q13">
        <v>1313.5237919915294</v>
      </c>
      <c r="R13">
        <v>1334.6141697290832</v>
      </c>
      <c r="S13">
        <v>1376.3042522574381</v>
      </c>
      <c r="T13">
        <v>1391.9518880561891</v>
      </c>
      <c r="U13">
        <v>1464.0382636617708</v>
      </c>
      <c r="V13">
        <v>1506.3986983453945</v>
      </c>
      <c r="W13">
        <v>1541.5856213694046</v>
      </c>
      <c r="X13">
        <v>1568.4651716559124</v>
      </c>
      <c r="AB13" s="1" t="s">
        <v>335</v>
      </c>
      <c r="AC13">
        <f>SUMIF($A$2:$A$305,"HU*",$X$2:$X$305)</f>
        <v>3076.0000000000005</v>
      </c>
      <c r="AE13" s="4">
        <f>SUMIF($AG$2:$AG$305,"HU*",$AK$2:$AK$305)</f>
        <v>8.7807196498284128</v>
      </c>
      <c r="AF13" s="4">
        <f>SUMIF($AG$2:$AG$305,"HU*",$AO$2:$AO$305)</f>
        <v>18.150305486729479</v>
      </c>
      <c r="AG13" t="s">
        <v>32</v>
      </c>
      <c r="AH13">
        <v>1541.5856213694046</v>
      </c>
      <c r="AI13">
        <v>4.646124517263857</v>
      </c>
      <c r="AJ13">
        <f t="shared" si="0"/>
        <v>7162.3987509058279</v>
      </c>
      <c r="AK13" s="4">
        <f t="shared" si="1"/>
        <v>7.1623987509058278</v>
      </c>
      <c r="AL13" s="4"/>
      <c r="AM13" s="4">
        <v>6.6925426636573002</v>
      </c>
      <c r="AN13" s="4">
        <f t="shared" si="2"/>
        <v>10317.12754069539</v>
      </c>
      <c r="AO13" s="4">
        <f t="shared" si="3"/>
        <v>10.31712754069539</v>
      </c>
      <c r="AP13" s="4"/>
      <c r="AQ13" s="4">
        <v>2.9113717274109998</v>
      </c>
      <c r="AR13" t="s">
        <v>334</v>
      </c>
      <c r="AS13">
        <v>6.4865941276000001</v>
      </c>
    </row>
    <row r="14" spans="1:45" x14ac:dyDescent="0.25">
      <c r="A14" t="s">
        <v>33</v>
      </c>
      <c r="B14" t="s">
        <v>20</v>
      </c>
      <c r="C14" t="s">
        <v>21</v>
      </c>
      <c r="D14">
        <v>771.19999999999993</v>
      </c>
      <c r="E14">
        <v>784.8</v>
      </c>
      <c r="F14">
        <v>807.59999999999991</v>
      </c>
      <c r="G14">
        <v>790.4</v>
      </c>
      <c r="H14">
        <v>801.69999999999993</v>
      </c>
      <c r="I14">
        <v>795.9</v>
      </c>
      <c r="J14">
        <v>825.4</v>
      </c>
      <c r="K14">
        <v>855.3</v>
      </c>
      <c r="L14">
        <v>871.9</v>
      </c>
      <c r="M14">
        <v>901.34203049203052</v>
      </c>
      <c r="N14">
        <v>909.89584040444799</v>
      </c>
      <c r="O14">
        <v>905.31574820541141</v>
      </c>
      <c r="P14">
        <v>897.93325609461738</v>
      </c>
      <c r="Q14">
        <v>900.22496992010781</v>
      </c>
      <c r="R14">
        <v>906.55662763866337</v>
      </c>
      <c r="S14">
        <v>892.61455432840489</v>
      </c>
      <c r="T14">
        <v>904.90991636798094</v>
      </c>
      <c r="U14">
        <v>938.85951477671404</v>
      </c>
      <c r="V14">
        <v>944.78463123734184</v>
      </c>
      <c r="W14">
        <v>945.16410703554891</v>
      </c>
      <c r="X14">
        <v>949.74748304596687</v>
      </c>
      <c r="AB14" s="1" t="s">
        <v>336</v>
      </c>
      <c r="AC14">
        <f>SUMIF($A$2:$A$305,"IE*",$X$2:$X$305)</f>
        <v>1822.9935529578461</v>
      </c>
      <c r="AE14" s="4">
        <f>SUMIF($AG$2:$AG$305,"IE*",$AK$2:$AK$305)</f>
        <v>11.450050938318359</v>
      </c>
      <c r="AF14" s="4">
        <f>SUMIF($AG$2:$AG$305,"IE*",$AO$2:$AO$305)</f>
        <v>8.197859765276025</v>
      </c>
      <c r="AG14" t="s">
        <v>33</v>
      </c>
      <c r="AH14">
        <v>945.16410703554891</v>
      </c>
      <c r="AI14">
        <v>4.646124517263857</v>
      </c>
      <c r="AJ14">
        <f t="shared" si="0"/>
        <v>4391.350130535664</v>
      </c>
      <c r="AK14" s="4">
        <f t="shared" si="1"/>
        <v>4.3913501305356641</v>
      </c>
      <c r="AL14" s="4"/>
      <c r="AM14" s="4">
        <v>6.6925426636573002</v>
      </c>
      <c r="AN14" s="4">
        <f t="shared" si="2"/>
        <v>6325.5511104929665</v>
      </c>
      <c r="AO14" s="4">
        <f t="shared" si="3"/>
        <v>6.3255511104929667</v>
      </c>
      <c r="AP14" s="4"/>
      <c r="AQ14" s="4">
        <v>5.9638393754612</v>
      </c>
      <c r="AR14" t="s">
        <v>335</v>
      </c>
      <c r="AS14">
        <v>2.8851746672153999</v>
      </c>
    </row>
    <row r="15" spans="1:45" x14ac:dyDescent="0.25">
      <c r="A15" t="s">
        <v>34</v>
      </c>
      <c r="B15" t="s">
        <v>20</v>
      </c>
      <c r="C15" t="s">
        <v>21</v>
      </c>
      <c r="D15">
        <v>196.1</v>
      </c>
      <c r="E15">
        <v>202.2</v>
      </c>
      <c r="F15">
        <v>201</v>
      </c>
      <c r="G15">
        <v>193.4</v>
      </c>
      <c r="H15">
        <v>196.9</v>
      </c>
      <c r="I15">
        <v>188.9</v>
      </c>
      <c r="J15">
        <v>191.3</v>
      </c>
      <c r="K15">
        <v>197.1</v>
      </c>
      <c r="L15">
        <v>209.8</v>
      </c>
      <c r="M15">
        <v>214.05213675213673</v>
      </c>
      <c r="N15">
        <v>212.88912215325826</v>
      </c>
      <c r="O15">
        <v>223.1287980857721</v>
      </c>
      <c r="P15">
        <v>231.53331402365438</v>
      </c>
      <c r="Q15">
        <v>232.85048007507939</v>
      </c>
      <c r="R15">
        <v>234.80159815400393</v>
      </c>
      <c r="S15">
        <v>237.29085272991088</v>
      </c>
      <c r="T15">
        <v>234.25212700481518</v>
      </c>
      <c r="U15">
        <v>247.67220669560561</v>
      </c>
      <c r="V15">
        <v>247.76477004891572</v>
      </c>
      <c r="W15">
        <v>249.79381163911444</v>
      </c>
      <c r="X15">
        <v>249.46600143389395</v>
      </c>
      <c r="AB15" s="1" t="s">
        <v>337</v>
      </c>
      <c r="AC15">
        <f>SUMIF($A$2:$A$305,"IT*",$X$2:$X$305)</f>
        <v>17154.482204342934</v>
      </c>
      <c r="AE15" s="4">
        <f>SUMIF($AG$2:$AG$305,"IT*",$AK$2:$AK$305)</f>
        <v>99.9714010218742</v>
      </c>
      <c r="AF15" s="4">
        <f>SUMIF($AG$2:$AG$305,"IT*",$AO$2:$AO$305)</f>
        <v>139.38096026274314</v>
      </c>
      <c r="AG15" t="s">
        <v>34</v>
      </c>
      <c r="AH15">
        <v>249.79381163911444</v>
      </c>
      <c r="AI15">
        <v>4.646124517263857</v>
      </c>
      <c r="AJ15">
        <f t="shared" si="0"/>
        <v>1160.5731525172794</v>
      </c>
      <c r="AK15" s="4">
        <f t="shared" si="1"/>
        <v>1.1605731525172793</v>
      </c>
      <c r="AL15" s="4"/>
      <c r="AM15" s="4">
        <v>6.6925426636573002</v>
      </c>
      <c r="AN15" s="4">
        <f t="shared" si="2"/>
        <v>1671.7557415123488</v>
      </c>
      <c r="AO15" s="4">
        <f t="shared" si="3"/>
        <v>1.6717557415123487</v>
      </c>
      <c r="AP15" s="4"/>
      <c r="AQ15" s="4">
        <v>4.6268244662900004</v>
      </c>
      <c r="AR15" t="s">
        <v>336</v>
      </c>
      <c r="AS15">
        <v>6.4623422867120004</v>
      </c>
    </row>
    <row r="16" spans="1:45" x14ac:dyDescent="0.25">
      <c r="A16" t="s">
        <v>35</v>
      </c>
      <c r="B16" t="s">
        <v>20</v>
      </c>
      <c r="C16" t="s">
        <v>21</v>
      </c>
      <c r="D16">
        <v>601.70000000000005</v>
      </c>
      <c r="E16">
        <v>621.80000000000007</v>
      </c>
      <c r="F16">
        <v>630.6</v>
      </c>
      <c r="G16">
        <v>622.29999999999995</v>
      </c>
      <c r="H16">
        <v>622.70000000000005</v>
      </c>
      <c r="I16">
        <v>618</v>
      </c>
      <c r="J16">
        <v>643.6</v>
      </c>
      <c r="K16">
        <v>666</v>
      </c>
      <c r="L16">
        <v>677.2</v>
      </c>
      <c r="M16">
        <v>706.60631785631779</v>
      </c>
      <c r="N16">
        <v>720.42028767074521</v>
      </c>
      <c r="O16">
        <v>688.6007141542425</v>
      </c>
      <c r="P16">
        <v>695.21676804248125</v>
      </c>
      <c r="Q16">
        <v>715.62644624121674</v>
      </c>
      <c r="R16">
        <v>733.8955132039996</v>
      </c>
      <c r="S16">
        <v>751.62924656137955</v>
      </c>
      <c r="T16">
        <v>753.96587379168022</v>
      </c>
      <c r="U16">
        <v>773.8398335018137</v>
      </c>
      <c r="V16">
        <v>787.94240385640342</v>
      </c>
      <c r="W16">
        <v>792.04528626471381</v>
      </c>
      <c r="X16">
        <v>801.07084376432431</v>
      </c>
      <c r="AB16" s="1" t="s">
        <v>338</v>
      </c>
      <c r="AC16">
        <f>SUMIF($A$2:$A$305,"LV*",$X$2:$X$305)</f>
        <v>669.19999999999993</v>
      </c>
      <c r="AE16" s="4">
        <f>SUMIF($AG$2:$AG$305,"LV*",$AK$2:$AK$305)</f>
        <v>2.9563909579181304</v>
      </c>
      <c r="AF16" s="4">
        <f>SUMIF($AG$2:$AG$305,"LV*",$AO$2:$AO$305)</f>
        <v>5.1959782856616981</v>
      </c>
      <c r="AG16" t="s">
        <v>35</v>
      </c>
      <c r="AH16">
        <v>792.04528626471381</v>
      </c>
      <c r="AI16">
        <v>4.646124517263857</v>
      </c>
      <c r="AJ16">
        <f t="shared" si="0"/>
        <v>3679.9410232977571</v>
      </c>
      <c r="AK16" s="4">
        <f t="shared" si="1"/>
        <v>3.679941023297757</v>
      </c>
      <c r="AL16" s="4"/>
      <c r="AM16" s="4">
        <v>6.6925426636573002</v>
      </c>
      <c r="AN16" s="4">
        <f t="shared" si="2"/>
        <v>5300.7968698752566</v>
      </c>
      <c r="AO16" s="4">
        <f t="shared" si="3"/>
        <v>5.3007968698752563</v>
      </c>
      <c r="AP16" s="4"/>
      <c r="AQ16" s="4">
        <v>8.1836329315579999</v>
      </c>
      <c r="AR16" t="s">
        <v>337</v>
      </c>
      <c r="AS16">
        <v>5.869734632867849</v>
      </c>
    </row>
    <row r="17" spans="1:45" x14ac:dyDescent="0.25">
      <c r="A17" t="s">
        <v>36</v>
      </c>
      <c r="B17" t="s">
        <v>20</v>
      </c>
      <c r="C17" t="s">
        <v>21</v>
      </c>
      <c r="D17">
        <v>1190.7</v>
      </c>
      <c r="E17">
        <v>1233.3</v>
      </c>
      <c r="F17">
        <v>1257</v>
      </c>
      <c r="G17">
        <v>1235.2</v>
      </c>
      <c r="H17">
        <v>1243.3</v>
      </c>
      <c r="I17">
        <v>1233.5999999999999</v>
      </c>
      <c r="J17">
        <v>1269.5999999999999</v>
      </c>
      <c r="K17">
        <v>1321.5</v>
      </c>
      <c r="L17">
        <v>1324.1000000000001</v>
      </c>
      <c r="M17">
        <v>1370.7328828828827</v>
      </c>
      <c r="N17">
        <v>1392.8235073519813</v>
      </c>
      <c r="O17">
        <v>1376.9824627277749</v>
      </c>
      <c r="P17">
        <v>1432.1011175476708</v>
      </c>
      <c r="Q17">
        <v>1427.8464626046778</v>
      </c>
      <c r="R17">
        <v>1464.0331681052901</v>
      </c>
      <c r="S17">
        <v>1446.8666306915611</v>
      </c>
      <c r="T17">
        <v>1497.5226494334024</v>
      </c>
      <c r="U17">
        <v>1527.1108901706607</v>
      </c>
      <c r="V17">
        <v>1564.3604860773887</v>
      </c>
      <c r="W17">
        <v>1574.3291967620685</v>
      </c>
      <c r="X17">
        <v>1620.0018487829532</v>
      </c>
      <c r="AB17" s="1" t="s">
        <v>339</v>
      </c>
      <c r="AC17">
        <f>SUMIF($A$2:$A$305,"LT*",$X$2:$X$305)</f>
        <v>1007.1110606685927</v>
      </c>
      <c r="AE17" s="4">
        <f>SUMIF($AG$2:$AG$305,"LT*",$AK$2:$AK$305)</f>
        <v>3.5622894897988058</v>
      </c>
      <c r="AF17" s="4">
        <f>SUMIF($AG$2:$AG$305,"LT*",$AO$2:$AO$305)</f>
        <v>4.6208354556168105</v>
      </c>
      <c r="AG17" t="s">
        <v>36</v>
      </c>
      <c r="AH17">
        <v>1574.3291967620685</v>
      </c>
      <c r="AI17">
        <v>4.646124517263857</v>
      </c>
      <c r="AJ17">
        <f t="shared" si="0"/>
        <v>7314.5294793205612</v>
      </c>
      <c r="AK17" s="4">
        <f t="shared" si="1"/>
        <v>7.3145294793205613</v>
      </c>
      <c r="AL17" s="4"/>
      <c r="AM17" s="4">
        <v>6.6925426636573002</v>
      </c>
      <c r="AN17" s="4">
        <f t="shared" si="2"/>
        <v>10536.265315971472</v>
      </c>
      <c r="AO17" s="4">
        <f t="shared" si="3"/>
        <v>10.536265315971471</v>
      </c>
      <c r="AP17" s="4"/>
      <c r="AQ17" s="4">
        <v>7.6761386994559002</v>
      </c>
      <c r="AR17" t="s">
        <v>338</v>
      </c>
      <c r="AS17">
        <v>4.367544626854972</v>
      </c>
    </row>
    <row r="18" spans="1:45" x14ac:dyDescent="0.25">
      <c r="A18" t="s">
        <v>37</v>
      </c>
      <c r="B18" t="s">
        <v>20</v>
      </c>
      <c r="C18" t="s">
        <v>21</v>
      </c>
      <c r="D18">
        <v>280.8</v>
      </c>
      <c r="E18">
        <v>298.40000000000003</v>
      </c>
      <c r="F18">
        <v>311.40000000000003</v>
      </c>
      <c r="G18">
        <v>309.79999999999995</v>
      </c>
      <c r="H18">
        <v>316.09999999999997</v>
      </c>
      <c r="I18">
        <v>305.70000000000005</v>
      </c>
      <c r="J18">
        <v>321.39999999999998</v>
      </c>
      <c r="K18">
        <v>315.89999999999998</v>
      </c>
      <c r="L18">
        <v>327</v>
      </c>
      <c r="M18">
        <v>334.70548625548628</v>
      </c>
      <c r="N18">
        <v>341.4984417834637</v>
      </c>
      <c r="O18">
        <v>331.13291367568559</v>
      </c>
      <c r="P18">
        <v>340.84884866039101</v>
      </c>
      <c r="Q18">
        <v>330.49496582924246</v>
      </c>
      <c r="R18">
        <v>347.05029484659434</v>
      </c>
      <c r="S18">
        <v>354.95699416004129</v>
      </c>
      <c r="T18">
        <v>347.82312733065419</v>
      </c>
      <c r="U18">
        <v>356.73067372301841</v>
      </c>
      <c r="V18">
        <v>357.17886321374851</v>
      </c>
      <c r="W18">
        <v>353.82479114871154</v>
      </c>
      <c r="X18">
        <v>363.59107694839156</v>
      </c>
      <c r="AB18" s="1" t="s">
        <v>340</v>
      </c>
      <c r="AC18">
        <f>SUMIF($A$2:$A$305,"LU*",$X$2:$X$305)</f>
        <v>240.87</v>
      </c>
      <c r="AE18" s="4">
        <f>SUMIF($AG$2:$AG$305,"LU*",$AK$2:$AK$305)</f>
        <v>1.3814883395054398</v>
      </c>
      <c r="AF18" s="4">
        <f>SUMIF($AG$2:$AG$305,"LU*",$AO$2:$AO$305)</f>
        <v>2.0147123864876972</v>
      </c>
      <c r="AG18" t="s">
        <v>37</v>
      </c>
      <c r="AH18">
        <v>353.82479114871154</v>
      </c>
      <c r="AI18">
        <v>4.646124517263857</v>
      </c>
      <c r="AJ18">
        <f t="shared" si="0"/>
        <v>1643.9140369717925</v>
      </c>
      <c r="AK18" s="4">
        <f t="shared" si="1"/>
        <v>1.6439140369717924</v>
      </c>
      <c r="AL18" s="4"/>
      <c r="AM18" s="4">
        <v>6.6925426636573002</v>
      </c>
      <c r="AN18" s="4">
        <f t="shared" si="2"/>
        <v>2367.9875102223859</v>
      </c>
      <c r="AO18" s="4">
        <f t="shared" si="3"/>
        <v>2.367987510222386</v>
      </c>
      <c r="AP18" s="4"/>
      <c r="AQ18" s="4">
        <v>4.5941891584975254</v>
      </c>
      <c r="AR18" t="s">
        <v>339</v>
      </c>
      <c r="AS18">
        <v>3.541747355139</v>
      </c>
    </row>
    <row r="19" spans="1:45" x14ac:dyDescent="0.25">
      <c r="A19" t="s">
        <v>38</v>
      </c>
      <c r="B19" t="s">
        <v>20</v>
      </c>
      <c r="C19" t="s">
        <v>21</v>
      </c>
      <c r="D19">
        <v>344.2</v>
      </c>
      <c r="E19">
        <v>339.4</v>
      </c>
      <c r="F19">
        <v>352.8</v>
      </c>
      <c r="G19">
        <v>362.40000000000003</v>
      </c>
      <c r="H19">
        <v>349.5</v>
      </c>
      <c r="I19">
        <v>360.2</v>
      </c>
      <c r="J19">
        <v>366</v>
      </c>
      <c r="K19">
        <v>375.09999999999997</v>
      </c>
      <c r="L19">
        <v>380.5</v>
      </c>
      <c r="M19">
        <v>390.55615615615613</v>
      </c>
      <c r="N19">
        <v>393.31250489538712</v>
      </c>
      <c r="O19">
        <v>390.60607399226944</v>
      </c>
      <c r="P19">
        <v>417.58188269370027</v>
      </c>
      <c r="Q19">
        <v>416.44350154009044</v>
      </c>
      <c r="R19">
        <v>421.9216648149731</v>
      </c>
      <c r="S19">
        <v>409.0537360146779</v>
      </c>
      <c r="T19">
        <v>419.02954998008761</v>
      </c>
      <c r="U19">
        <v>403.71258964143431</v>
      </c>
      <c r="V19">
        <v>424.99536307754261</v>
      </c>
      <c r="W19">
        <v>424.70677161272079</v>
      </c>
      <c r="X19">
        <v>433.09679371907436</v>
      </c>
      <c r="AB19" s="1" t="s">
        <v>341</v>
      </c>
      <c r="AC19">
        <f>SUMIF($A$2:$A$305,"NL*",$X$2:$X$305)</f>
        <v>6626.4085064635265</v>
      </c>
      <c r="AE19" s="4">
        <f>SUMIF($AG$2:$AG$305,"NL*",$AK$2:$AK$305)</f>
        <v>49.218615570004104</v>
      </c>
      <c r="AF19" s="4">
        <f>SUMIF($AG$2:$AG$305,"NL*",$AO$2:$AO$305)</f>
        <v>73.188715124389191</v>
      </c>
      <c r="AG19" t="s">
        <v>38</v>
      </c>
      <c r="AH19">
        <v>424.70677161272079</v>
      </c>
      <c r="AI19">
        <v>4.646124517263857</v>
      </c>
      <c r="AJ19">
        <f t="shared" si="0"/>
        <v>1973.2405442378436</v>
      </c>
      <c r="AK19" s="4">
        <f t="shared" si="1"/>
        <v>1.9732405442378436</v>
      </c>
      <c r="AL19" s="4"/>
      <c r="AM19" s="4">
        <v>6.6925426636573002</v>
      </c>
      <c r="AN19" s="4">
        <f t="shared" si="2"/>
        <v>2842.3681885622909</v>
      </c>
      <c r="AO19" s="4">
        <f t="shared" si="3"/>
        <v>2.8423681885622911</v>
      </c>
      <c r="AP19" s="4"/>
      <c r="AQ19" s="4">
        <v>8.9742199843550008</v>
      </c>
      <c r="AR19" t="s">
        <v>340</v>
      </c>
      <c r="AS19">
        <v>6.1536228931199997</v>
      </c>
    </row>
    <row r="20" spans="1:45" x14ac:dyDescent="0.25">
      <c r="A20" t="s">
        <v>39</v>
      </c>
      <c r="B20" t="s">
        <v>20</v>
      </c>
      <c r="C20" t="s">
        <v>21</v>
      </c>
      <c r="D20">
        <v>549.5</v>
      </c>
      <c r="E20">
        <v>542.5</v>
      </c>
      <c r="F20">
        <v>539.4</v>
      </c>
      <c r="G20">
        <v>535</v>
      </c>
      <c r="H20">
        <v>548.9</v>
      </c>
      <c r="I20">
        <v>530.29999999999995</v>
      </c>
      <c r="J20">
        <v>558.9</v>
      </c>
      <c r="K20">
        <v>567.29999999999995</v>
      </c>
      <c r="L20">
        <v>559.5</v>
      </c>
      <c r="M20">
        <v>586.04293139293134</v>
      </c>
      <c r="N20">
        <v>585.50367895754948</v>
      </c>
      <c r="O20">
        <v>582.38103441928956</v>
      </c>
      <c r="P20">
        <v>578.43600531016182</v>
      </c>
      <c r="Q20">
        <v>556.3400243045528</v>
      </c>
      <c r="R20">
        <v>557.34991881035819</v>
      </c>
      <c r="S20">
        <v>549.1094530584835</v>
      </c>
      <c r="T20">
        <v>565.33904275732232</v>
      </c>
      <c r="U20">
        <v>584.13588154843308</v>
      </c>
      <c r="V20">
        <v>585.9575238952516</v>
      </c>
      <c r="W20">
        <v>567.2251187123685</v>
      </c>
      <c r="X20">
        <v>588.40980806976722</v>
      </c>
      <c r="AB20" s="1" t="s">
        <v>342</v>
      </c>
      <c r="AC20">
        <f>SUMIF($A$2:$A$305,"PL*",$X$2:$X$305)</f>
        <v>11116.508440127127</v>
      </c>
      <c r="AE20" s="4">
        <f>SUMIF($AG$2:$AG$305,"PL*",$AK$2:$AK$305)</f>
        <v>51.185849725087138</v>
      </c>
      <c r="AF20" s="4">
        <f>SUMIF($AG$2:$AG$305,"PL*",$AO$2:$AO$305)</f>
        <v>75.065504449220271</v>
      </c>
      <c r="AG20" t="s">
        <v>39</v>
      </c>
      <c r="AH20">
        <v>567.2251187123685</v>
      </c>
      <c r="AI20">
        <v>4.646124517263857</v>
      </c>
      <c r="AJ20">
        <f t="shared" si="0"/>
        <v>2635.398530857437</v>
      </c>
      <c r="AK20" s="4">
        <f t="shared" si="1"/>
        <v>2.635398530857437</v>
      </c>
      <c r="AL20" s="4"/>
      <c r="AM20" s="4">
        <v>6.6925426636573002</v>
      </c>
      <c r="AN20" s="4">
        <f t="shared" si="2"/>
        <v>3796.178306880603</v>
      </c>
      <c r="AO20" s="4">
        <f t="shared" si="3"/>
        <v>3.796178306880603</v>
      </c>
      <c r="AP20" s="4"/>
      <c r="AQ20" s="4">
        <v>11.189737356</v>
      </c>
      <c r="AR20" t="s">
        <v>341</v>
      </c>
      <c r="AS20">
        <v>7.5249767715999996</v>
      </c>
    </row>
    <row r="21" spans="1:45" x14ac:dyDescent="0.25">
      <c r="A21" t="s">
        <v>40</v>
      </c>
      <c r="B21" t="s">
        <v>20</v>
      </c>
      <c r="C21" t="s">
        <v>21</v>
      </c>
      <c r="D21">
        <v>433.4</v>
      </c>
      <c r="E21">
        <v>442.9</v>
      </c>
      <c r="F21">
        <v>440.09999999999997</v>
      </c>
      <c r="G21">
        <v>431</v>
      </c>
      <c r="H21">
        <v>436.2</v>
      </c>
      <c r="I21">
        <v>435.3</v>
      </c>
      <c r="J21">
        <v>457.5</v>
      </c>
      <c r="K21">
        <v>474.7</v>
      </c>
      <c r="L21">
        <v>466.9</v>
      </c>
      <c r="M21">
        <v>475.30950565950565</v>
      </c>
      <c r="N21">
        <v>488.01803401255603</v>
      </c>
      <c r="O21">
        <v>481.35942205043256</v>
      </c>
      <c r="P21">
        <v>500.23611634081578</v>
      </c>
      <c r="Q21">
        <v>509.24648666859184</v>
      </c>
      <c r="R21">
        <v>507.5612682676695</v>
      </c>
      <c r="S21">
        <v>501.76507057116481</v>
      </c>
      <c r="T21">
        <v>516.06460663987548</v>
      </c>
      <c r="U21">
        <v>521.47176309686631</v>
      </c>
      <c r="V21">
        <v>530.84651727446089</v>
      </c>
      <c r="W21">
        <v>525.57211584913216</v>
      </c>
      <c r="X21">
        <v>532.5067251977481</v>
      </c>
      <c r="AB21" s="1" t="s">
        <v>343</v>
      </c>
      <c r="AC21">
        <f>SUMIF($A$2:$A$305,"PT*",$X$2:$X$305)</f>
        <v>3519.2076516853936</v>
      </c>
      <c r="AE21" s="4">
        <f>SUMIF($AG$2:$AG$305,"PT*",$AK$2:$AK$305)</f>
        <v>16.490239917855849</v>
      </c>
      <c r="AF21" s="4">
        <f>SUMIF($AG$2:$AG$305,"PT*",$AO$2:$AO$305)</f>
        <v>12.000722116150756</v>
      </c>
      <c r="AG21" t="s">
        <v>40</v>
      </c>
      <c r="AH21">
        <v>525.57211584913216</v>
      </c>
      <c r="AI21">
        <v>4.646124517263857</v>
      </c>
      <c r="AJ21">
        <f t="shared" si="0"/>
        <v>2441.8734930368933</v>
      </c>
      <c r="AK21" s="4">
        <f t="shared" si="1"/>
        <v>2.4418734930368933</v>
      </c>
      <c r="AL21" s="4"/>
      <c r="AM21" s="4">
        <v>6.6925426636573002</v>
      </c>
      <c r="AN21" s="4">
        <f t="shared" si="2"/>
        <v>3517.4138081489541</v>
      </c>
      <c r="AO21" s="4">
        <f t="shared" si="3"/>
        <v>3.5174138081489543</v>
      </c>
      <c r="AP21" s="4"/>
      <c r="AQ21" s="4">
        <v>6.7273153582324996</v>
      </c>
      <c r="AR21" t="s">
        <v>342</v>
      </c>
      <c r="AS21">
        <v>4.5872382462000001</v>
      </c>
    </row>
    <row r="22" spans="1:45" x14ac:dyDescent="0.25">
      <c r="A22" t="s">
        <v>41</v>
      </c>
      <c r="B22" t="s">
        <v>20</v>
      </c>
      <c r="C22" t="s">
        <v>21</v>
      </c>
      <c r="D22">
        <v>614.80000000000007</v>
      </c>
      <c r="E22">
        <v>650.6</v>
      </c>
      <c r="F22">
        <v>639.59999999999991</v>
      </c>
      <c r="G22">
        <v>644.5</v>
      </c>
      <c r="H22">
        <v>642.1</v>
      </c>
      <c r="I22">
        <v>645.80000000000007</v>
      </c>
      <c r="J22">
        <v>676.6</v>
      </c>
      <c r="K22">
        <v>690.19999999999993</v>
      </c>
      <c r="L22">
        <v>714.30000000000007</v>
      </c>
      <c r="M22">
        <v>720.68356433356428</v>
      </c>
      <c r="N22">
        <v>723.10721194355767</v>
      </c>
      <c r="O22">
        <v>723.9709626357444</v>
      </c>
      <c r="P22">
        <v>733.14654839488298</v>
      </c>
      <c r="Q22">
        <v>752.59718452209063</v>
      </c>
      <c r="R22">
        <v>765.54420989659002</v>
      </c>
      <c r="S22">
        <v>763.19178568430652</v>
      </c>
      <c r="T22">
        <v>756.01531081423548</v>
      </c>
      <c r="U22">
        <v>770.28953321044185</v>
      </c>
      <c r="V22">
        <v>774.58766566782344</v>
      </c>
      <c r="W22">
        <v>766.42107836783748</v>
      </c>
      <c r="X22">
        <v>789.19533631865363</v>
      </c>
      <c r="AB22" s="1" t="s">
        <v>344</v>
      </c>
      <c r="AC22">
        <f>SUMIF($A$2:$A$305,"RO*",$X$2:$X$305)</f>
        <v>5949.8</v>
      </c>
      <c r="AE22" s="4">
        <f>SUMIF($AG$2:$AG$305,"RO*",$AK$2:$AK$305)</f>
        <v>9.1503664027915654</v>
      </c>
      <c r="AF22" s="4">
        <f>SUMIF($AG$2:$AG$305,"RO*",$AO$2:$AO$305)</f>
        <v>16.759228468871964</v>
      </c>
      <c r="AG22" t="s">
        <v>41</v>
      </c>
      <c r="AH22">
        <v>766.42107836783748</v>
      </c>
      <c r="AI22">
        <v>4.646124517263857</v>
      </c>
      <c r="AJ22">
        <f t="shared" si="0"/>
        <v>3560.8877627526135</v>
      </c>
      <c r="AK22" s="4">
        <f t="shared" si="1"/>
        <v>3.5608877627526137</v>
      </c>
      <c r="AL22" s="4"/>
      <c r="AM22" s="4">
        <v>6.6925426636573002</v>
      </c>
      <c r="AN22" s="4">
        <f t="shared" si="2"/>
        <v>5129.3057653029873</v>
      </c>
      <c r="AO22" s="4">
        <f t="shared" si="3"/>
        <v>5.1293057653029877</v>
      </c>
      <c r="AP22" s="4"/>
      <c r="AQ22" s="4">
        <v>3.4477898457639999</v>
      </c>
      <c r="AR22" t="s">
        <v>343</v>
      </c>
      <c r="AS22">
        <v>4.7376217191530001</v>
      </c>
    </row>
    <row r="23" spans="1:45" x14ac:dyDescent="0.25">
      <c r="A23" t="s">
        <v>42</v>
      </c>
      <c r="B23" t="s">
        <v>20</v>
      </c>
      <c r="C23" t="s">
        <v>21</v>
      </c>
      <c r="D23">
        <v>508.6</v>
      </c>
      <c r="E23">
        <v>522.1</v>
      </c>
      <c r="F23">
        <v>534</v>
      </c>
      <c r="G23">
        <v>532.5</v>
      </c>
      <c r="H23">
        <v>530.19999999999993</v>
      </c>
      <c r="I23">
        <v>500.8</v>
      </c>
      <c r="J23">
        <v>517.20000000000005</v>
      </c>
      <c r="K23">
        <v>542</v>
      </c>
      <c r="L23">
        <v>557.9</v>
      </c>
      <c r="M23">
        <v>564.52650727650735</v>
      </c>
      <c r="N23">
        <v>581.94317672050602</v>
      </c>
      <c r="O23">
        <v>584.30224921774345</v>
      </c>
      <c r="P23">
        <v>593.49781076514603</v>
      </c>
      <c r="Q23">
        <v>593.60777745692553</v>
      </c>
      <c r="R23">
        <v>598.90507648918901</v>
      </c>
      <c r="S23">
        <v>604.35373601467779</v>
      </c>
      <c r="T23">
        <v>617.55073313782998</v>
      </c>
      <c r="U23">
        <v>606.10358684664334</v>
      </c>
      <c r="V23">
        <v>616.72154185074203</v>
      </c>
      <c r="W23">
        <v>612.69879932602021</v>
      </c>
      <c r="X23">
        <v>628.4270817907219</v>
      </c>
      <c r="AB23" s="1" t="s">
        <v>345</v>
      </c>
      <c r="AC23">
        <f>SUMIF($A$2:$A$305,"SK*",$X$2:$X$305)</f>
        <v>1647.7048843930636</v>
      </c>
      <c r="AE23" s="4">
        <f>SUMIF($AG$2:$AG$305,"SK*",$AK$2:$AK$305)</f>
        <v>6.9674983325170059</v>
      </c>
      <c r="AF23" s="4">
        <f>SUMIF($AG$2:$AG$305,"SK*",$AO$2:$AO$305)</f>
        <v>7.8137913405135686</v>
      </c>
      <c r="AG23" t="s">
        <v>42</v>
      </c>
      <c r="AH23">
        <v>612.69879932602021</v>
      </c>
      <c r="AI23">
        <v>4.646124517263857</v>
      </c>
      <c r="AJ23">
        <f t="shared" si="0"/>
        <v>2846.6749132467503</v>
      </c>
      <c r="AK23" s="4">
        <f t="shared" si="1"/>
        <v>2.8466749132467504</v>
      </c>
      <c r="AL23" s="4"/>
      <c r="AM23" s="4">
        <v>6.6925426636573002</v>
      </c>
      <c r="AN23" s="4">
        <f t="shared" si="2"/>
        <v>4100.5128544609934</v>
      </c>
      <c r="AO23" s="4">
        <f t="shared" si="3"/>
        <v>4.1005128544609937</v>
      </c>
      <c r="AP23" s="4"/>
      <c r="AQ23" s="4">
        <v>2.8318994743660002</v>
      </c>
      <c r="AR23" t="s">
        <v>344</v>
      </c>
      <c r="AS23">
        <v>1.5461879915565047</v>
      </c>
    </row>
    <row r="24" spans="1:45" x14ac:dyDescent="0.25">
      <c r="A24" t="s">
        <v>43</v>
      </c>
      <c r="B24" t="s">
        <v>20</v>
      </c>
      <c r="C24" t="s">
        <v>21</v>
      </c>
      <c r="D24">
        <v>688.5</v>
      </c>
      <c r="E24">
        <v>680.59999999999991</v>
      </c>
      <c r="F24">
        <v>695.8</v>
      </c>
      <c r="G24">
        <v>704.7</v>
      </c>
      <c r="H24">
        <v>701.7</v>
      </c>
      <c r="I24">
        <v>692</v>
      </c>
      <c r="J24">
        <v>739</v>
      </c>
      <c r="K24">
        <v>742.5</v>
      </c>
      <c r="L24">
        <v>771</v>
      </c>
      <c r="M24">
        <v>785.98228228228243</v>
      </c>
      <c r="N24">
        <v>783.7919941136679</v>
      </c>
      <c r="O24">
        <v>786.58982146143944</v>
      </c>
      <c r="P24">
        <v>820.82074825006021</v>
      </c>
      <c r="Q24">
        <v>822.66931850996241</v>
      </c>
      <c r="R24">
        <v>848.69698316383221</v>
      </c>
      <c r="S24">
        <v>836.76484872468257</v>
      </c>
      <c r="T24">
        <v>848.79876181166503</v>
      </c>
      <c r="U24">
        <v>878.41269548670994</v>
      </c>
      <c r="V24">
        <v>874.95396596036994</v>
      </c>
      <c r="W24">
        <v>897.06909472245457</v>
      </c>
      <c r="X24">
        <v>891.54740429933122</v>
      </c>
      <c r="AB24" s="1" t="s">
        <v>346</v>
      </c>
      <c r="AC24">
        <f>SUMIF($A$2:$A$305,"SI*",$X$2:$X$305)</f>
        <v>650.29999999999995</v>
      </c>
      <c r="AE24" s="4">
        <f>SUMIF($AG$2:$AG$305,"SI*",$AK$2:$AK$305)</f>
        <v>3.3972976955510479</v>
      </c>
      <c r="AF24" s="4">
        <f>SUMIF($AG$2:$AG$305,"SI*",$AO$2:$AO$305)</f>
        <v>2.4514361092098813</v>
      </c>
      <c r="AG24" t="s">
        <v>43</v>
      </c>
      <c r="AH24">
        <v>897.06909472245457</v>
      </c>
      <c r="AI24">
        <v>4.646124517263857</v>
      </c>
      <c r="AJ24">
        <f t="shared" si="0"/>
        <v>4167.8947146696892</v>
      </c>
      <c r="AK24" s="4">
        <f t="shared" si="1"/>
        <v>4.1678947146696892</v>
      </c>
      <c r="AL24" s="4"/>
      <c r="AM24" s="4">
        <v>6.6925426636573002</v>
      </c>
      <c r="AN24" s="4">
        <f t="shared" si="2"/>
        <v>6003.6731886784592</v>
      </c>
      <c r="AO24" s="4">
        <f t="shared" si="3"/>
        <v>6.0036731886784596</v>
      </c>
      <c r="AP24" s="4"/>
      <c r="AQ24" s="4">
        <v>4.7793547400000005</v>
      </c>
      <c r="AR24" t="s">
        <v>345</v>
      </c>
      <c r="AS24">
        <v>4.2617142857142856</v>
      </c>
    </row>
    <row r="25" spans="1:45" x14ac:dyDescent="0.25">
      <c r="A25" t="s">
        <v>44</v>
      </c>
      <c r="B25" t="s">
        <v>20</v>
      </c>
      <c r="C25" t="s">
        <v>21</v>
      </c>
      <c r="D25">
        <v>1463</v>
      </c>
      <c r="E25">
        <v>1467.8999999999999</v>
      </c>
      <c r="F25">
        <v>1522.6</v>
      </c>
      <c r="G25">
        <v>1491.8</v>
      </c>
      <c r="H25">
        <v>1492.3</v>
      </c>
      <c r="I25">
        <v>1480.8</v>
      </c>
      <c r="J25">
        <v>1557.5</v>
      </c>
      <c r="K25">
        <v>1616.9</v>
      </c>
      <c r="L25">
        <v>1651.3999999999999</v>
      </c>
      <c r="M25">
        <v>1664.9835412335412</v>
      </c>
      <c r="N25">
        <v>1671.1991502794824</v>
      </c>
      <c r="O25">
        <v>1654.393962819805</v>
      </c>
      <c r="P25">
        <v>1699.6509751387882</v>
      </c>
      <c r="Q25">
        <v>1714.4527071902971</v>
      </c>
      <c r="R25">
        <v>1739.3385266216565</v>
      </c>
      <c r="S25">
        <v>1743.1405043709753</v>
      </c>
      <c r="T25">
        <v>1772.6016219543103</v>
      </c>
      <c r="U25">
        <v>1825.6982767437712</v>
      </c>
      <c r="V25">
        <v>1861.7333064869536</v>
      </c>
      <c r="W25">
        <v>1862.3682581390144</v>
      </c>
      <c r="X25">
        <v>1868.9355217846103</v>
      </c>
      <c r="AB25" s="1" t="s">
        <v>347</v>
      </c>
      <c r="AC25">
        <f>SUMIF($A$2:$A$305,"ES*",$X$2:$X$305)</f>
        <v>15773.452100840337</v>
      </c>
      <c r="AE25" s="4">
        <f>SUMIF($AG$2:$AG$305,"ES*",$AK$2:$AK$305)</f>
        <v>81.478290105350183</v>
      </c>
      <c r="AF25" s="4">
        <f>SUMIF($AG$2:$AG$305,"ES*",$AO$2:$AO$305)</f>
        <v>71.597966271706568</v>
      </c>
      <c r="AG25" t="s">
        <v>44</v>
      </c>
      <c r="AH25">
        <v>1862.3682581390144</v>
      </c>
      <c r="AI25">
        <v>4.646124517263857</v>
      </c>
      <c r="AJ25">
        <f t="shared" si="0"/>
        <v>8652.794824313658</v>
      </c>
      <c r="AK25" s="4">
        <f t="shared" si="1"/>
        <v>8.6527948243136574</v>
      </c>
      <c r="AL25" s="4"/>
      <c r="AM25" s="4">
        <v>6.6925426636573002</v>
      </c>
      <c r="AN25" s="4">
        <f t="shared" si="2"/>
        <v>12463.979023036485</v>
      </c>
      <c r="AO25" s="4">
        <f t="shared" si="3"/>
        <v>12.463979023036485</v>
      </c>
      <c r="AP25" s="4"/>
      <c r="AQ25" s="4">
        <v>3.763871496898</v>
      </c>
      <c r="AR25" t="s">
        <v>346</v>
      </c>
      <c r="AS25">
        <v>5.2161228737399998</v>
      </c>
    </row>
    <row r="26" spans="1:45" x14ac:dyDescent="0.25">
      <c r="A26" t="s">
        <v>45</v>
      </c>
      <c r="B26" t="s">
        <v>20</v>
      </c>
      <c r="C26" t="s">
        <v>21</v>
      </c>
      <c r="D26">
        <v>1260.3000000000002</v>
      </c>
      <c r="E26">
        <v>1265.5</v>
      </c>
      <c r="F26">
        <v>1280.5</v>
      </c>
      <c r="G26">
        <v>1278.4000000000001</v>
      </c>
      <c r="H26">
        <v>1303.5999999999999</v>
      </c>
      <c r="I26">
        <v>1280.5</v>
      </c>
      <c r="J26">
        <v>1365.2</v>
      </c>
      <c r="K26">
        <v>1393.8</v>
      </c>
      <c r="L26">
        <v>1441.5</v>
      </c>
      <c r="M26">
        <v>1479.2217602217602</v>
      </c>
      <c r="N26">
        <v>1488.2427518602469</v>
      </c>
      <c r="O26">
        <v>1469.563695932266</v>
      </c>
      <c r="P26">
        <v>1504.5251774076755</v>
      </c>
      <c r="Q26">
        <v>1511.7397018481086</v>
      </c>
      <c r="R26">
        <v>1522.4472780104265</v>
      </c>
      <c r="S26">
        <v>1541.8690398244414</v>
      </c>
      <c r="T26">
        <v>1570.9882553129864</v>
      </c>
      <c r="U26">
        <v>1673.3270119521912</v>
      </c>
      <c r="V26">
        <v>1685.3945387357724</v>
      </c>
      <c r="W26">
        <v>1679.6268307627047</v>
      </c>
      <c r="X26">
        <v>1707.6191225039081</v>
      </c>
      <c r="AB26" s="1" t="s">
        <v>348</v>
      </c>
      <c r="AC26">
        <f>SUMIF($A$2:$A$305,"SE*",$X$2:$X$305)</f>
        <v>4025.2074597843384</v>
      </c>
      <c r="AE26" s="4">
        <f>SUMIF($AG$2:$AG$305,"SE*",$AK$2:$AK$305)</f>
        <v>29.556292983353575</v>
      </c>
      <c r="AF26" s="4">
        <f>SUMIF($AG$2:$AG$305,"SE*",$AO$2:$AO$305)</f>
        <v>24.641034999245701</v>
      </c>
      <c r="AG26" t="s">
        <v>45</v>
      </c>
      <c r="AH26">
        <v>1679.6268307627047</v>
      </c>
      <c r="AI26">
        <v>4.646124517263857</v>
      </c>
      <c r="AJ26">
        <f t="shared" si="0"/>
        <v>7803.7553982607933</v>
      </c>
      <c r="AK26" s="4">
        <f t="shared" si="1"/>
        <v>7.803755398260793</v>
      </c>
      <c r="AL26" s="4"/>
      <c r="AM26" s="4">
        <v>6.6925426636573002</v>
      </c>
      <c r="AN26" s="4">
        <f t="shared" si="2"/>
        <v>11240.9742239029</v>
      </c>
      <c r="AO26" s="4">
        <f t="shared" si="3"/>
        <v>11.240974223902899</v>
      </c>
      <c r="AP26" s="4"/>
      <c r="AQ26" s="4">
        <v>4.6254291282290003</v>
      </c>
      <c r="AR26" t="s">
        <v>347</v>
      </c>
      <c r="AS26">
        <v>5.2637257173114476</v>
      </c>
    </row>
    <row r="27" spans="1:45" x14ac:dyDescent="0.25">
      <c r="A27" t="s">
        <v>46</v>
      </c>
      <c r="B27" t="s">
        <v>20</v>
      </c>
      <c r="C27" t="s">
        <v>21</v>
      </c>
      <c r="D27">
        <v>686.8</v>
      </c>
      <c r="E27">
        <v>704.80000000000007</v>
      </c>
      <c r="F27">
        <v>714.69999999999993</v>
      </c>
      <c r="G27">
        <v>718.7</v>
      </c>
      <c r="H27">
        <v>731.80000000000007</v>
      </c>
      <c r="I27">
        <v>743.4</v>
      </c>
      <c r="J27">
        <v>742</v>
      </c>
      <c r="K27">
        <v>783.59999999999991</v>
      </c>
      <c r="L27">
        <v>795.09999999999991</v>
      </c>
      <c r="M27">
        <v>809.63620928620946</v>
      </c>
      <c r="N27">
        <v>814.51687929458967</v>
      </c>
      <c r="O27">
        <v>824.52368856985083</v>
      </c>
      <c r="P27">
        <v>838.82646874245711</v>
      </c>
      <c r="Q27">
        <v>850.81618418519588</v>
      </c>
      <c r="R27">
        <v>853.8887360054697</v>
      </c>
      <c r="S27">
        <v>861.19986209543003</v>
      </c>
      <c r="T27">
        <v>885.98977589515221</v>
      </c>
      <c r="U27">
        <v>908.77027174882562</v>
      </c>
      <c r="V27">
        <v>907.58330352595613</v>
      </c>
      <c r="W27">
        <v>936.27601126441937</v>
      </c>
      <c r="X27">
        <v>965.17602223710958</v>
      </c>
      <c r="AB27" s="1" t="s">
        <v>349</v>
      </c>
      <c r="AC27">
        <f>SUMIF($A$2:$A$305,"UK*",$X$2:$X$305)</f>
        <v>25952.500000000004</v>
      </c>
      <c r="AE27" s="4">
        <f>SUMIF($AG$2:$AG$305,"UK*",$AK$2:$AK$305)</f>
        <v>86.937279869505119</v>
      </c>
      <c r="AF27" s="4">
        <f>SUMIF($AG$2:$AG$305,"UK*",$AO$2:$AO$305)</f>
        <v>92.159268782103481</v>
      </c>
      <c r="AG27" t="s">
        <v>46</v>
      </c>
      <c r="AH27">
        <v>936.27601126441937</v>
      </c>
      <c r="AI27">
        <v>4.646124517263857</v>
      </c>
      <c r="AJ27">
        <f t="shared" si="0"/>
        <v>4350.0549308616301</v>
      </c>
      <c r="AK27" s="4">
        <f t="shared" si="1"/>
        <v>4.3500549308616296</v>
      </c>
      <c r="AL27" s="4"/>
      <c r="AM27" s="4">
        <v>6.6925426636573002</v>
      </c>
      <c r="AN27" s="4">
        <f t="shared" si="2"/>
        <v>6266.0671503460098</v>
      </c>
      <c r="AO27" s="4">
        <f t="shared" si="3"/>
        <v>6.2660671503460099</v>
      </c>
      <c r="AP27" s="4"/>
      <c r="AQ27" s="4">
        <v>6.1163629218200004</v>
      </c>
      <c r="AR27" t="s">
        <v>348</v>
      </c>
      <c r="AS27">
        <v>7.3364213197768002</v>
      </c>
    </row>
    <row r="28" spans="1:45" x14ac:dyDescent="0.25">
      <c r="A28" t="s">
        <v>47</v>
      </c>
      <c r="B28" t="s">
        <v>20</v>
      </c>
      <c r="C28" t="s">
        <v>21</v>
      </c>
      <c r="D28">
        <v>523</v>
      </c>
      <c r="E28">
        <v>532.6</v>
      </c>
      <c r="F28">
        <v>551.6</v>
      </c>
      <c r="G28">
        <v>545.9</v>
      </c>
      <c r="H28">
        <v>558.1</v>
      </c>
      <c r="I28">
        <v>552.4</v>
      </c>
      <c r="J28">
        <v>573.29999999999995</v>
      </c>
      <c r="K28">
        <v>578.69999999999993</v>
      </c>
      <c r="L28">
        <v>585.70000000000005</v>
      </c>
      <c r="M28">
        <v>608.72611457611447</v>
      </c>
      <c r="N28">
        <v>609.25588336517808</v>
      </c>
      <c r="O28">
        <v>606.85268544082464</v>
      </c>
      <c r="P28">
        <v>619.90246439777934</v>
      </c>
      <c r="Q28">
        <v>639.29006882279339</v>
      </c>
      <c r="R28">
        <v>647.68864199641064</v>
      </c>
      <c r="S28">
        <v>640.52394622920951</v>
      </c>
      <c r="T28">
        <v>667.25729698417877</v>
      </c>
      <c r="U28">
        <v>695.12659213890697</v>
      </c>
      <c r="V28">
        <v>683.28814298065868</v>
      </c>
      <c r="W28">
        <v>691.22843205410709</v>
      </c>
      <c r="X28">
        <v>680.14694474806959</v>
      </c>
      <c r="AB28" s="1" t="s">
        <v>350</v>
      </c>
      <c r="AC28">
        <f>SUMIF($A$2:$A$305,"NO*",$X$2:$X$305)</f>
        <v>2097</v>
      </c>
      <c r="AE28" s="4">
        <f>SUMIF($AG$2:$AG$305,"NO*",$AK$2:$AK$305)</f>
        <v>27.22008124124838</v>
      </c>
      <c r="AF28" s="4">
        <f>SUMIF($AG$2:$AG$305,"NO*",$AO$2:$AO$305)</f>
        <v>12.752431195254434</v>
      </c>
      <c r="AG28" t="s">
        <v>47</v>
      </c>
      <c r="AH28">
        <v>691.22843205410709</v>
      </c>
      <c r="AI28">
        <v>4.646124517263857</v>
      </c>
      <c r="AJ28">
        <f t="shared" si="0"/>
        <v>3211.5333651964411</v>
      </c>
      <c r="AK28" s="4">
        <f t="shared" si="1"/>
        <v>3.2115333651964413</v>
      </c>
      <c r="AL28" s="4"/>
      <c r="AM28" s="4">
        <v>6.6925426636573002</v>
      </c>
      <c r="AN28" s="4">
        <f t="shared" si="2"/>
        <v>4626.0757718550531</v>
      </c>
      <c r="AO28" s="4">
        <f t="shared" si="3"/>
        <v>4.6260757718550529</v>
      </c>
      <c r="AP28" s="4"/>
      <c r="AQ28" s="4">
        <v>3.5823178137334</v>
      </c>
      <c r="AR28" t="s">
        <v>349</v>
      </c>
      <c r="AS28">
        <v>3.3793341730000002</v>
      </c>
    </row>
    <row r="29" spans="1:45" x14ac:dyDescent="0.25">
      <c r="A29" t="s">
        <v>48</v>
      </c>
      <c r="B29" t="s">
        <v>20</v>
      </c>
      <c r="C29" t="s">
        <v>21</v>
      </c>
      <c r="D29">
        <v>962.80000000000007</v>
      </c>
      <c r="E29">
        <v>974.2</v>
      </c>
      <c r="F29">
        <v>992.3</v>
      </c>
      <c r="G29">
        <v>985.40000000000009</v>
      </c>
      <c r="H29">
        <v>1001.6999999999999</v>
      </c>
      <c r="I29">
        <v>969.30000000000007</v>
      </c>
      <c r="J29">
        <v>1015.0999999999999</v>
      </c>
      <c r="K29">
        <v>1021.4</v>
      </c>
      <c r="L29">
        <v>1024.8</v>
      </c>
      <c r="M29">
        <v>1082.6184338184337</v>
      </c>
      <c r="N29">
        <v>1070.3158147704212</v>
      </c>
      <c r="O29">
        <v>1051.5083489784649</v>
      </c>
      <c r="P29">
        <v>1079.0810934105721</v>
      </c>
      <c r="Q29">
        <v>1100.3236066993934</v>
      </c>
      <c r="R29">
        <v>1112.6029997436119</v>
      </c>
      <c r="S29">
        <v>1131.7311736278496</v>
      </c>
      <c r="T29">
        <v>1147.0361427899061</v>
      </c>
      <c r="U29">
        <v>1187.4740940714753</v>
      </c>
      <c r="V29">
        <v>1187.9378190475059</v>
      </c>
      <c r="W29">
        <v>1212.8049888651922</v>
      </c>
      <c r="X29">
        <v>1218.1149524581881</v>
      </c>
      <c r="AB29" s="1" t="s">
        <v>351</v>
      </c>
      <c r="AC29">
        <f>SUMIF($A$2:$A$305,"RS*",$X$2:$X$305)</f>
        <v>1990.0069992325405</v>
      </c>
      <c r="AE29" s="4">
        <f>SUMIF($AG$2:$AG$305,"RS*",$AK$2:$AK$305)</f>
        <v>6.6592224559891271</v>
      </c>
      <c r="AF29" s="4">
        <f>SUMIF($AG$2:$AG$305,"RS*",$AO$2:$AO$305)</f>
        <v>6.5469117358587043</v>
      </c>
      <c r="AG29" t="s">
        <v>48</v>
      </c>
      <c r="AH29">
        <v>1212.8049888651922</v>
      </c>
      <c r="AI29">
        <v>4.646124517263857</v>
      </c>
      <c r="AJ29">
        <f t="shared" si="0"/>
        <v>5634.8429934264886</v>
      </c>
      <c r="AK29" s="4">
        <f t="shared" si="1"/>
        <v>5.6348429934264885</v>
      </c>
      <c r="AL29" s="4"/>
      <c r="AM29" s="4">
        <v>6.6925426636573002</v>
      </c>
      <c r="AN29" s="4">
        <f t="shared" si="2"/>
        <v>8116.7491306767151</v>
      </c>
      <c r="AO29" s="4">
        <f t="shared" si="3"/>
        <v>8.1167491306767143</v>
      </c>
      <c r="AP29" s="4"/>
      <c r="AQ29" s="4">
        <v>6.1581813346730003</v>
      </c>
      <c r="AR29" t="s">
        <v>350</v>
      </c>
      <c r="AS29">
        <v>13.144646198170999</v>
      </c>
    </row>
    <row r="30" spans="1:45" x14ac:dyDescent="0.25">
      <c r="A30" t="s">
        <v>49</v>
      </c>
      <c r="B30" t="s">
        <v>20</v>
      </c>
      <c r="C30" t="s">
        <v>21</v>
      </c>
      <c r="D30">
        <v>410</v>
      </c>
      <c r="G30">
        <v>435.2</v>
      </c>
      <c r="H30">
        <v>445.20000000000005</v>
      </c>
      <c r="I30">
        <v>420.70000000000005</v>
      </c>
      <c r="J30">
        <v>462.90000000000003</v>
      </c>
      <c r="K30">
        <v>470.70000000000005</v>
      </c>
      <c r="L30">
        <v>480.7</v>
      </c>
      <c r="M30">
        <v>487.74944559944561</v>
      </c>
      <c r="N30">
        <v>480.97439801573643</v>
      </c>
      <c r="O30">
        <v>498.49620099392604</v>
      </c>
      <c r="P30">
        <v>505.25434467776972</v>
      </c>
      <c r="Q30">
        <v>507.67142410241604</v>
      </c>
      <c r="R30">
        <v>514.33881719511146</v>
      </c>
      <c r="S30">
        <v>511.08708973390412</v>
      </c>
      <c r="T30">
        <v>513.95740921762433</v>
      </c>
      <c r="U30">
        <v>522.25129690194444</v>
      </c>
      <c r="V30">
        <v>530.58084471343454</v>
      </c>
      <c r="W30">
        <v>518.4418645206141</v>
      </c>
      <c r="X30">
        <v>530.78991102805503</v>
      </c>
      <c r="AB30" s="1" t="s">
        <v>352</v>
      </c>
      <c r="AC30">
        <f>SUMIF($A$2:$A$305,"CH*",$X$2:$X$305)</f>
        <v>3552.1</v>
      </c>
      <c r="AE30" s="4">
        <f>SUMIF($AG$2:$AG$305,"CH*",$AK$2:$AK$305)</f>
        <v>24.397749220735342</v>
      </c>
      <c r="AF30" s="4">
        <f>SUMIF($AG$2:$AG$305,"CH*",$AO$2:$AO$305)</f>
        <v>59.163151408211156</v>
      </c>
      <c r="AG30" t="s">
        <v>49</v>
      </c>
      <c r="AH30">
        <v>518.4418645206141</v>
      </c>
      <c r="AI30">
        <v>4.646124517263857</v>
      </c>
      <c r="AJ30">
        <f t="shared" si="0"/>
        <v>2408.7454575252123</v>
      </c>
      <c r="AK30" s="4">
        <f t="shared" si="1"/>
        <v>2.4087454575252121</v>
      </c>
      <c r="AL30" s="4"/>
      <c r="AM30" s="4">
        <v>6.6925426636573002</v>
      </c>
      <c r="AN30" s="4">
        <f t="shared" si="2"/>
        <v>3469.6942969302477</v>
      </c>
      <c r="AO30" s="4">
        <f t="shared" si="3"/>
        <v>3.4696942969302476</v>
      </c>
      <c r="AP30" s="4"/>
      <c r="AQ30" s="4">
        <v>3.3199349573319998</v>
      </c>
      <c r="AR30" t="s">
        <v>351</v>
      </c>
      <c r="AS30">
        <v>3.3768876551668998</v>
      </c>
    </row>
    <row r="31" spans="1:45" x14ac:dyDescent="0.25">
      <c r="A31" t="s">
        <v>50</v>
      </c>
      <c r="B31" t="s">
        <v>20</v>
      </c>
      <c r="C31" t="s">
        <v>21</v>
      </c>
      <c r="D31">
        <v>146.70000000000002</v>
      </c>
      <c r="G31">
        <v>155.29999999999998</v>
      </c>
      <c r="H31">
        <v>159.69999999999999</v>
      </c>
      <c r="I31">
        <v>155.5</v>
      </c>
      <c r="J31">
        <v>168.4</v>
      </c>
      <c r="K31">
        <v>172.70000000000002</v>
      </c>
      <c r="L31">
        <v>176.79999999999998</v>
      </c>
      <c r="M31">
        <v>175.28478863478861</v>
      </c>
      <c r="N31">
        <v>179.24597984880671</v>
      </c>
      <c r="O31">
        <v>183.65063500828271</v>
      </c>
      <c r="P31">
        <v>185.67369538981413</v>
      </c>
      <c r="Q31">
        <v>186.74177495427855</v>
      </c>
      <c r="R31">
        <v>191.05173916759253</v>
      </c>
      <c r="S31">
        <v>192.90538427408234</v>
      </c>
      <c r="T31">
        <v>191.46676079794361</v>
      </c>
      <c r="U31">
        <v>195.6375298804781</v>
      </c>
      <c r="V31">
        <v>194.28277409956058</v>
      </c>
      <c r="W31">
        <v>200.66152187488956</v>
      </c>
      <c r="X31">
        <v>195.36675246523984</v>
      </c>
      <c r="AB31" s="1" t="s">
        <v>353</v>
      </c>
      <c r="AC31">
        <f>SUMIF($A$2:$A$305,"AL*",$X$2:$X$305)</f>
        <v>1204.2970620000001</v>
      </c>
      <c r="AE31" s="4">
        <f>SUMIF($AG$2:$AG$305,"AL*",$AK$2:$AK$305)</f>
        <v>1.6751505693420605</v>
      </c>
      <c r="AF31" s="4">
        <f>SUMIF($AG$2:$AG$305,"AL*",$AO$2:$AO$305)</f>
        <v>1.9067359697828774</v>
      </c>
      <c r="AG31" t="s">
        <v>50</v>
      </c>
      <c r="AH31">
        <v>200.66152187488956</v>
      </c>
      <c r="AI31">
        <v>4.646124517263857</v>
      </c>
      <c r="AJ31">
        <f t="shared" si="0"/>
        <v>932.29841645440217</v>
      </c>
      <c r="AK31" s="4">
        <f t="shared" si="1"/>
        <v>0.93229841645440215</v>
      </c>
      <c r="AL31" s="4"/>
      <c r="AM31" s="4">
        <v>6.6925426636573002</v>
      </c>
      <c r="AN31" s="4">
        <f t="shared" si="2"/>
        <v>1342.935796102101</v>
      </c>
      <c r="AO31" s="4">
        <f t="shared" si="3"/>
        <v>1.3429357961021009</v>
      </c>
      <c r="AP31" s="4"/>
      <c r="AQ31" s="4">
        <v>16.828295478323511</v>
      </c>
      <c r="AR31" t="s">
        <v>352</v>
      </c>
      <c r="AS31">
        <v>6.9396663822000004</v>
      </c>
    </row>
    <row r="32" spans="1:45" x14ac:dyDescent="0.25">
      <c r="A32" t="s">
        <v>51</v>
      </c>
      <c r="B32" t="s">
        <v>20</v>
      </c>
      <c r="C32" t="s">
        <v>21</v>
      </c>
      <c r="D32">
        <v>553.30000000000007</v>
      </c>
      <c r="G32">
        <v>590</v>
      </c>
      <c r="H32">
        <v>610.6</v>
      </c>
      <c r="I32">
        <v>591.5</v>
      </c>
      <c r="J32">
        <v>601.80000000000007</v>
      </c>
      <c r="K32">
        <v>628.5</v>
      </c>
      <c r="L32">
        <v>645.1</v>
      </c>
      <c r="M32">
        <v>668.40183645183629</v>
      </c>
      <c r="N32">
        <v>650.88227098489256</v>
      </c>
      <c r="O32">
        <v>655.56262470090189</v>
      </c>
      <c r="P32">
        <v>668.27391745112232</v>
      </c>
      <c r="Q32">
        <v>676.04766459716996</v>
      </c>
      <c r="R32">
        <v>700.71234937184852</v>
      </c>
      <c r="S32">
        <v>695.7278315405739</v>
      </c>
      <c r="T32">
        <v>701.6397052966945</v>
      </c>
      <c r="U32">
        <v>718.82318962954162</v>
      </c>
      <c r="V32">
        <v>723.26695408084697</v>
      </c>
      <c r="W32">
        <v>721.6207508041806</v>
      </c>
      <c r="X32">
        <v>730.29654690126108</v>
      </c>
      <c r="AB32" s="1" t="s">
        <v>354</v>
      </c>
      <c r="AC32">
        <f>SUMIF($A$2:$A$305,"IS*",$X$2:$X$305)</f>
        <v>158.91658536585365</v>
      </c>
      <c r="AE32" s="4">
        <f>SUMIF($AG$2:$AG$305,"IS*",$AK$2:$AK$305)</f>
        <v>2.0325559834640821</v>
      </c>
      <c r="AF32" s="4">
        <f>SUMIF($AG$2:$AG$305,"IS*",$AO$2:$AO$305)</f>
        <v>6.6998997328389631</v>
      </c>
      <c r="AG32" t="s">
        <v>51</v>
      </c>
      <c r="AH32">
        <v>721.6207508041806</v>
      </c>
      <c r="AI32">
        <v>4.646124517263857</v>
      </c>
      <c r="AJ32">
        <f t="shared" si="0"/>
        <v>3352.7398624776556</v>
      </c>
      <c r="AK32" s="4">
        <f t="shared" si="1"/>
        <v>3.3527398624776557</v>
      </c>
      <c r="AL32" s="4"/>
      <c r="AM32" s="4">
        <v>6.6925426636573002</v>
      </c>
      <c r="AN32" s="4">
        <f t="shared" si="2"/>
        <v>4829.4776617373918</v>
      </c>
      <c r="AO32" s="4">
        <f t="shared" si="3"/>
        <v>4.8294776617373918</v>
      </c>
      <c r="AP32" s="4"/>
      <c r="AQ32" s="4">
        <v>1.6438817898486</v>
      </c>
      <c r="AR32" t="s">
        <v>353</v>
      </c>
      <c r="AS32">
        <v>1.4442217275155831</v>
      </c>
    </row>
    <row r="33" spans="1:45" x14ac:dyDescent="0.25">
      <c r="A33" t="s">
        <v>52</v>
      </c>
      <c r="B33" t="s">
        <v>20</v>
      </c>
      <c r="C33" t="s">
        <v>21</v>
      </c>
      <c r="D33">
        <v>278.39999999999998</v>
      </c>
      <c r="E33">
        <v>286.89999999999998</v>
      </c>
      <c r="F33">
        <v>286.89999999999998</v>
      </c>
      <c r="G33">
        <v>289.39999999999998</v>
      </c>
      <c r="H33">
        <v>290.89999999999998</v>
      </c>
      <c r="I33">
        <v>283.3</v>
      </c>
      <c r="J33">
        <v>302.5</v>
      </c>
      <c r="K33">
        <v>302</v>
      </c>
      <c r="L33">
        <v>311.7</v>
      </c>
      <c r="M33">
        <v>322.98242088242091</v>
      </c>
      <c r="N33">
        <v>316.02607431494249</v>
      </c>
      <c r="O33">
        <v>314.11768083931537</v>
      </c>
      <c r="P33">
        <v>310.67447984552251</v>
      </c>
      <c r="Q33">
        <v>310.99879800750796</v>
      </c>
      <c r="R33">
        <v>328.02034868814633</v>
      </c>
      <c r="S33">
        <v>314.89194637310982</v>
      </c>
      <c r="T33">
        <v>318.59745121465551</v>
      </c>
      <c r="U33">
        <v>336.48343461973002</v>
      </c>
      <c r="V33">
        <v>328.89262948443115</v>
      </c>
      <c r="W33">
        <v>329.97513697580979</v>
      </c>
      <c r="X33">
        <v>334.04564484092003</v>
      </c>
      <c r="AB33" s="1" t="s">
        <v>355</v>
      </c>
      <c r="AC33">
        <f>SUMIF($A$2:$A$305,"ME*",$X$2:$X$305)</f>
        <v>195.8</v>
      </c>
      <c r="AE33" s="4">
        <f>SUMIF($AG$2:$AG$305,"ME*",$AK$2:$AK$305)</f>
        <v>0.83915923972854578</v>
      </c>
      <c r="AF33" s="4">
        <f>SUMIF($AG$2:$AG$305,"ME*",$AO$2:$AO$305)</f>
        <v>0.22892865655397113</v>
      </c>
      <c r="AG33" t="s">
        <v>52</v>
      </c>
      <c r="AH33">
        <v>329.97513697580979</v>
      </c>
      <c r="AI33">
        <v>4.646124517263857</v>
      </c>
      <c r="AJ33">
        <f t="shared" si="0"/>
        <v>1533.1055739908093</v>
      </c>
      <c r="AK33" s="4">
        <f t="shared" si="1"/>
        <v>1.5331055739908093</v>
      </c>
      <c r="AL33" s="4"/>
      <c r="AM33" s="4">
        <v>6.6925426636573002</v>
      </c>
      <c r="AN33" s="4">
        <f t="shared" si="2"/>
        <v>2208.3726821567684</v>
      </c>
      <c r="AO33" s="4">
        <f t="shared" si="3"/>
        <v>2.2083726821567682</v>
      </c>
      <c r="AP33" s="4"/>
      <c r="AQ33" s="4">
        <v>42.374764728122003</v>
      </c>
      <c r="AR33" t="s">
        <v>354</v>
      </c>
      <c r="AS33">
        <v>12.855279187817255</v>
      </c>
    </row>
    <row r="34" spans="1:45" x14ac:dyDescent="0.25">
      <c r="A34" t="s">
        <v>53</v>
      </c>
      <c r="B34" t="s">
        <v>20</v>
      </c>
      <c r="C34" t="s">
        <v>21</v>
      </c>
      <c r="E34">
        <v>477.9</v>
      </c>
      <c r="F34">
        <v>491</v>
      </c>
      <c r="G34">
        <v>482.4</v>
      </c>
      <c r="H34">
        <v>473.9</v>
      </c>
      <c r="I34">
        <v>467.6</v>
      </c>
      <c r="J34">
        <v>488</v>
      </c>
      <c r="K34">
        <v>496.2</v>
      </c>
      <c r="L34">
        <v>507.59999999999997</v>
      </c>
      <c r="M34">
        <v>519.77826287826292</v>
      </c>
      <c r="N34">
        <v>526.89948494594307</v>
      </c>
      <c r="O34">
        <v>526.14863611264502</v>
      </c>
      <c r="P34">
        <v>526.81160753077484</v>
      </c>
      <c r="Q34">
        <v>521.40958465684855</v>
      </c>
      <c r="R34">
        <v>521.59331681052902</v>
      </c>
      <c r="S34">
        <v>521.36169011044365</v>
      </c>
      <c r="T34">
        <v>532.62249375475176</v>
      </c>
      <c r="U34">
        <v>537.02096450020804</v>
      </c>
      <c r="V34">
        <v>535.49839750802425</v>
      </c>
      <c r="W34">
        <v>528.01339711791115</v>
      </c>
      <c r="X34">
        <v>548.31314833750571</v>
      </c>
      <c r="AB34" s="1" t="s">
        <v>356</v>
      </c>
      <c r="AC34">
        <f>SUMIF($A$2:$A$305,"BA*",$X$2:$X$305)</f>
        <v>580</v>
      </c>
      <c r="AE34" s="4">
        <f>SUMIF($AG$2:$AG$305,"BA*",$AK$2:$AK$305)</f>
        <v>2.1549741379310343</v>
      </c>
      <c r="AF34" s="4">
        <f>SUMIF($AG$2:$AG$305,"BA*",$AO$2:$AO$305)</f>
        <v>1.774760710906885</v>
      </c>
      <c r="AG34" t="s">
        <v>53</v>
      </c>
      <c r="AH34">
        <v>528.01339711791115</v>
      </c>
      <c r="AI34">
        <v>4.646124517263857</v>
      </c>
      <c r="AJ34">
        <f t="shared" si="0"/>
        <v>2453.2159897933043</v>
      </c>
      <c r="AK34" s="4">
        <f t="shared" si="1"/>
        <v>2.4532159897933044</v>
      </c>
      <c r="AL34" s="4"/>
      <c r="AM34" s="4">
        <v>6.6925426636573002</v>
      </c>
      <c r="AN34" s="4">
        <f t="shared" si="2"/>
        <v>3533.7521871942449</v>
      </c>
      <c r="AO34" s="4">
        <f t="shared" si="3"/>
        <v>3.5337521871942448</v>
      </c>
      <c r="AP34" s="4"/>
      <c r="AQ34" s="4">
        <v>1.1881622872344</v>
      </c>
      <c r="AR34" t="s">
        <v>355</v>
      </c>
      <c r="AS34">
        <v>4.3553191489362</v>
      </c>
    </row>
    <row r="35" spans="1:45" x14ac:dyDescent="0.25">
      <c r="A35" t="s">
        <v>54</v>
      </c>
      <c r="B35" t="s">
        <v>20</v>
      </c>
      <c r="C35" t="s">
        <v>21</v>
      </c>
      <c r="J35">
        <v>436.90000000000003</v>
      </c>
      <c r="K35">
        <v>437.59999999999997</v>
      </c>
      <c r="L35">
        <v>436.4</v>
      </c>
      <c r="M35">
        <v>448.2369831369831</v>
      </c>
      <c r="N35">
        <v>445.69638987455943</v>
      </c>
      <c r="O35">
        <v>439.44418921406225</v>
      </c>
      <c r="P35">
        <v>440.64155684286743</v>
      </c>
      <c r="Q35">
        <v>437.22009697757238</v>
      </c>
      <c r="R35">
        <v>437.87340398256566</v>
      </c>
      <c r="S35">
        <v>445.94126944154652</v>
      </c>
      <c r="T35">
        <v>444.92801491618695</v>
      </c>
      <c r="U35">
        <v>451.03763572575372</v>
      </c>
      <c r="V35">
        <v>440.19250512252609</v>
      </c>
      <c r="W35">
        <v>433.97000435966021</v>
      </c>
      <c r="X35">
        <v>430.96083353901486</v>
      </c>
      <c r="AB35" s="1" t="s">
        <v>357</v>
      </c>
      <c r="AC35">
        <f>SUMIF($A$2:$A$305,"MK*",$X$2:$X$305)</f>
        <v>575.6</v>
      </c>
      <c r="AE35" s="4">
        <f>SUMIF($AG$2:$AG$305,"MK*",$AK$2:$AK$305)</f>
        <v>1.0608963782409759</v>
      </c>
      <c r="AF35" s="4">
        <f>SUMIF($AG$2:$AG$305,"MK*",$AO$2:$AO$305)</f>
        <v>0.6612938996187101</v>
      </c>
      <c r="AG35" t="s">
        <v>54</v>
      </c>
      <c r="AH35">
        <v>433.97000435966021</v>
      </c>
      <c r="AI35">
        <v>4.646124517263857</v>
      </c>
      <c r="AJ35">
        <f t="shared" si="0"/>
        <v>2016.2786770125201</v>
      </c>
      <c r="AK35" s="4">
        <f t="shared" si="1"/>
        <v>2.0162786770125201</v>
      </c>
      <c r="AL35" s="4"/>
      <c r="AM35" s="4">
        <v>6.6925426636573002</v>
      </c>
      <c r="AN35" s="4">
        <f t="shared" si="2"/>
        <v>2904.3627689245704</v>
      </c>
      <c r="AO35" s="4">
        <f t="shared" si="3"/>
        <v>2.9043627689245706</v>
      </c>
      <c r="AP35" s="4"/>
      <c r="AQ35" s="4">
        <v>3.329757431345</v>
      </c>
      <c r="AR35" t="s">
        <v>356</v>
      </c>
      <c r="AS35">
        <v>4.0431034482758621</v>
      </c>
    </row>
    <row r="36" spans="1:45" x14ac:dyDescent="0.25">
      <c r="A36" t="s">
        <v>55</v>
      </c>
      <c r="B36" t="s">
        <v>20</v>
      </c>
      <c r="C36" t="s">
        <v>21</v>
      </c>
      <c r="J36">
        <v>317.59999999999997</v>
      </c>
      <c r="K36">
        <v>331.8</v>
      </c>
      <c r="L36">
        <v>329.59999999999997</v>
      </c>
      <c r="M36">
        <v>349.35334950334953</v>
      </c>
      <c r="N36">
        <v>354.34488090858383</v>
      </c>
      <c r="O36">
        <v>346.53526964844474</v>
      </c>
      <c r="P36">
        <v>345.27419985517736</v>
      </c>
      <c r="Q36">
        <v>353.71976609875827</v>
      </c>
      <c r="R36">
        <v>352.74860268353132</v>
      </c>
      <c r="S36">
        <v>358.07506685373727</v>
      </c>
      <c r="T36">
        <v>362.20566235835054</v>
      </c>
      <c r="U36">
        <v>373.71036451210085</v>
      </c>
      <c r="V36">
        <v>372.85388779002977</v>
      </c>
      <c r="W36">
        <v>385.33516596165856</v>
      </c>
      <c r="X36">
        <v>394.4351304020779</v>
      </c>
      <c r="AG36" t="s">
        <v>55</v>
      </c>
      <c r="AH36">
        <v>385.33516596165856</v>
      </c>
      <c r="AI36">
        <v>4.646124517263857</v>
      </c>
      <c r="AJ36">
        <f t="shared" si="0"/>
        <v>1790.3151619383991</v>
      </c>
      <c r="AK36" s="4">
        <f t="shared" si="1"/>
        <v>1.790315161938399</v>
      </c>
      <c r="AL36" s="4"/>
      <c r="AM36" s="4">
        <v>6.6925426636573002</v>
      </c>
      <c r="AN36" s="4">
        <f t="shared" si="2"/>
        <v>2578.8720380058662</v>
      </c>
      <c r="AO36" s="4">
        <f t="shared" si="3"/>
        <v>2.5788720380058661</v>
      </c>
      <c r="AP36" s="4"/>
      <c r="AQ36" s="4">
        <v>1.2273457676665001</v>
      </c>
      <c r="AR36" t="s">
        <v>357</v>
      </c>
      <c r="AS36">
        <v>1.9689984748347737</v>
      </c>
    </row>
    <row r="37" spans="1:45" x14ac:dyDescent="0.25">
      <c r="A37" t="s">
        <v>56</v>
      </c>
      <c r="B37" t="s">
        <v>20</v>
      </c>
      <c r="C37" t="s">
        <v>21</v>
      </c>
      <c r="D37">
        <v>728.5</v>
      </c>
      <c r="E37">
        <v>712.6</v>
      </c>
      <c r="F37">
        <v>723.2</v>
      </c>
      <c r="G37">
        <v>718.2</v>
      </c>
      <c r="H37">
        <v>716.5</v>
      </c>
      <c r="I37">
        <v>706.3</v>
      </c>
      <c r="J37">
        <v>737.8</v>
      </c>
      <c r="K37">
        <v>762.80000000000007</v>
      </c>
      <c r="L37">
        <v>768.09999999999991</v>
      </c>
      <c r="M37">
        <v>764.80458535458536</v>
      </c>
      <c r="N37">
        <v>764.12037786454323</v>
      </c>
      <c r="O37">
        <v>750.35392968893791</v>
      </c>
      <c r="P37">
        <v>761.77223509534156</v>
      </c>
      <c r="Q37">
        <v>747.08221075175663</v>
      </c>
      <c r="R37">
        <v>753.2195624305615</v>
      </c>
      <c r="S37">
        <v>731.51787363144706</v>
      </c>
      <c r="T37">
        <v>743.78950798305641</v>
      </c>
      <c r="U37">
        <v>744.54577510852118</v>
      </c>
      <c r="V37">
        <v>728.61429569707798</v>
      </c>
      <c r="W37">
        <v>716.54190104749659</v>
      </c>
      <c r="X37">
        <v>740.60701667783235</v>
      </c>
      <c r="AG37" t="s">
        <v>56</v>
      </c>
      <c r="AH37">
        <v>716.54190104749659</v>
      </c>
      <c r="AI37">
        <v>4.646124517263857</v>
      </c>
      <c r="AJ37">
        <f t="shared" si="0"/>
        <v>3329.1428941036265</v>
      </c>
      <c r="AK37" s="4">
        <f t="shared" si="1"/>
        <v>3.3291428941036267</v>
      </c>
      <c r="AL37" s="4"/>
      <c r="AM37" s="4">
        <v>6.6925426636573002</v>
      </c>
      <c r="AN37" s="4">
        <f t="shared" si="2"/>
        <v>4795.4872430584783</v>
      </c>
      <c r="AO37" s="4">
        <f t="shared" si="3"/>
        <v>4.7954872430584778</v>
      </c>
      <c r="AP37" s="4"/>
    </row>
    <row r="38" spans="1:45" x14ac:dyDescent="0.25">
      <c r="A38" t="s">
        <v>57</v>
      </c>
      <c r="B38" t="s">
        <v>20</v>
      </c>
      <c r="C38" t="s">
        <v>21</v>
      </c>
      <c r="D38">
        <v>903.30000000000007</v>
      </c>
      <c r="E38">
        <v>905.4</v>
      </c>
      <c r="F38">
        <v>925.80000000000007</v>
      </c>
      <c r="G38">
        <v>913.69999999999993</v>
      </c>
      <c r="H38">
        <v>938.30000000000007</v>
      </c>
      <c r="I38">
        <v>902.7</v>
      </c>
      <c r="J38">
        <v>954.8</v>
      </c>
      <c r="K38">
        <v>984.8</v>
      </c>
      <c r="L38">
        <v>981.4</v>
      </c>
      <c r="M38">
        <v>1022.7421575421577</v>
      </c>
      <c r="N38">
        <v>1005.9061130033348</v>
      </c>
      <c r="O38">
        <v>995.56922878704199</v>
      </c>
      <c r="P38">
        <v>1017.3520444122614</v>
      </c>
      <c r="Q38">
        <v>1035.8084632784673</v>
      </c>
      <c r="R38">
        <v>1029.0324502179301</v>
      </c>
      <c r="S38">
        <v>1032.6908143564654</v>
      </c>
      <c r="T38">
        <v>1044.9186488541327</v>
      </c>
      <c r="U38">
        <v>1067.8413522031278</v>
      </c>
      <c r="V38">
        <v>1086.2369887837403</v>
      </c>
      <c r="W38">
        <v>1100.712050336401</v>
      </c>
      <c r="X38">
        <v>1108.5311730898065</v>
      </c>
      <c r="AG38" t="s">
        <v>57</v>
      </c>
      <c r="AH38">
        <v>1100.712050336401</v>
      </c>
      <c r="AI38">
        <v>4.646124517263857</v>
      </c>
      <c r="AJ38">
        <f t="shared" si="0"/>
        <v>5114.0452435157213</v>
      </c>
      <c r="AK38" s="4">
        <f t="shared" si="1"/>
        <v>5.1140452435157213</v>
      </c>
      <c r="AL38" s="4"/>
      <c r="AM38" s="4">
        <v>6.6925426636573002</v>
      </c>
      <c r="AN38" s="4">
        <f t="shared" si="2"/>
        <v>7366.562357278066</v>
      </c>
      <c r="AO38" s="4">
        <f t="shared" si="3"/>
        <v>7.3665623572780659</v>
      </c>
      <c r="AP38" s="4"/>
    </row>
    <row r="39" spans="1:45" x14ac:dyDescent="0.25">
      <c r="A39" t="s">
        <v>58</v>
      </c>
      <c r="B39" t="s">
        <v>20</v>
      </c>
      <c r="C39" t="s">
        <v>21</v>
      </c>
      <c r="D39">
        <v>715.69999999999993</v>
      </c>
      <c r="E39">
        <v>699.5</v>
      </c>
      <c r="F39">
        <v>707.2</v>
      </c>
      <c r="G39">
        <v>679.9</v>
      </c>
      <c r="H39">
        <v>660.7</v>
      </c>
      <c r="I39">
        <v>672.30000000000007</v>
      </c>
      <c r="J39">
        <v>671.69999999999993</v>
      </c>
      <c r="K39">
        <v>687.5</v>
      </c>
      <c r="L39">
        <v>700.6</v>
      </c>
      <c r="M39">
        <v>721.38732963732957</v>
      </c>
      <c r="N39">
        <v>721.21473719188725</v>
      </c>
      <c r="O39">
        <v>724.69531382293405</v>
      </c>
      <c r="P39">
        <v>727.7055491189958</v>
      </c>
      <c r="Q39">
        <v>707.25190826836081</v>
      </c>
      <c r="R39">
        <v>713.78826596017439</v>
      </c>
      <c r="S39">
        <v>698.60312024079337</v>
      </c>
      <c r="T39">
        <v>682.56409977915348</v>
      </c>
      <c r="U39">
        <v>700.48717845037766</v>
      </c>
      <c r="V39">
        <v>700.64200471390836</v>
      </c>
      <c r="W39">
        <v>696.22843205410686</v>
      </c>
      <c r="X39">
        <v>693.6919173042794</v>
      </c>
      <c r="AG39" t="s">
        <v>58</v>
      </c>
      <c r="AH39">
        <v>696.22843205410686</v>
      </c>
      <c r="AI39">
        <v>4.646124517263857</v>
      </c>
      <c r="AJ39">
        <f t="shared" si="0"/>
        <v>3234.7639877827592</v>
      </c>
      <c r="AK39" s="4">
        <f t="shared" si="1"/>
        <v>3.2347639877827592</v>
      </c>
      <c r="AL39" s="4"/>
      <c r="AM39" s="4">
        <v>6.6925426636573002</v>
      </c>
      <c r="AN39" s="4">
        <f t="shared" si="2"/>
        <v>4659.5384851733379</v>
      </c>
      <c r="AO39" s="4">
        <f t="shared" si="3"/>
        <v>4.6595384851733375</v>
      </c>
      <c r="AP39" s="4"/>
    </row>
    <row r="40" spans="1:45" x14ac:dyDescent="0.25">
      <c r="A40" t="s">
        <v>59</v>
      </c>
      <c r="B40" t="s">
        <v>20</v>
      </c>
      <c r="C40" t="s">
        <v>21</v>
      </c>
      <c r="L40">
        <v>399.4</v>
      </c>
      <c r="M40">
        <v>407.24169278996862</v>
      </c>
      <c r="N40">
        <v>407.62549744172821</v>
      </c>
      <c r="O40">
        <v>415.67057594747837</v>
      </c>
      <c r="P40">
        <v>388.6331940298507</v>
      </c>
      <c r="Q40">
        <v>377.94415823367069</v>
      </c>
      <c r="R40">
        <v>368.74194996792812</v>
      </c>
      <c r="S40">
        <v>401.53618566466685</v>
      </c>
      <c r="T40">
        <v>400.93561600000004</v>
      </c>
      <c r="U40">
        <v>399.13550333439179</v>
      </c>
      <c r="V40">
        <v>421.53961970074812</v>
      </c>
      <c r="W40">
        <v>417.28682883417389</v>
      </c>
      <c r="X40">
        <v>426.37235378031386</v>
      </c>
      <c r="AG40" t="s">
        <v>59</v>
      </c>
      <c r="AH40">
        <v>417.28682883417389</v>
      </c>
      <c r="AI40">
        <v>5.3172682576500003</v>
      </c>
      <c r="AJ40">
        <f t="shared" si="0"/>
        <v>2218.8260092953819</v>
      </c>
      <c r="AK40" s="4">
        <f t="shared" si="1"/>
        <v>2.2188260092953818</v>
      </c>
      <c r="AL40" s="4"/>
      <c r="AM40" s="4">
        <v>4.9344829614139121</v>
      </c>
      <c r="AN40" s="4">
        <f t="shared" si="2"/>
        <v>2059.0947469046746</v>
      </c>
      <c r="AO40" s="4">
        <f t="shared" si="3"/>
        <v>2.0590947469046745</v>
      </c>
      <c r="AP40" s="4"/>
    </row>
    <row r="41" spans="1:45" x14ac:dyDescent="0.25">
      <c r="A41" t="s">
        <v>60</v>
      </c>
      <c r="B41" t="s">
        <v>20</v>
      </c>
      <c r="C41" t="s">
        <v>21</v>
      </c>
      <c r="L41">
        <v>764.1</v>
      </c>
      <c r="M41">
        <v>807.84879832810884</v>
      </c>
      <c r="N41">
        <v>824.7652075042638</v>
      </c>
      <c r="O41">
        <v>803.42942405252177</v>
      </c>
      <c r="P41">
        <v>773.16680597014931</v>
      </c>
      <c r="Q41">
        <v>746.65584176632922</v>
      </c>
      <c r="R41">
        <v>739.05805003207183</v>
      </c>
      <c r="S41">
        <v>753.96381433533304</v>
      </c>
      <c r="T41">
        <v>774.76438400000006</v>
      </c>
      <c r="U41">
        <v>771.46449666560807</v>
      </c>
      <c r="V41">
        <v>788.66038029925187</v>
      </c>
      <c r="W41">
        <v>801.61317116582632</v>
      </c>
      <c r="X41">
        <v>798.50499286733236</v>
      </c>
      <c r="AG41" t="s">
        <v>60</v>
      </c>
      <c r="AH41">
        <v>801.61317116582632</v>
      </c>
      <c r="AI41">
        <v>5.3172682576500003</v>
      </c>
      <c r="AJ41">
        <f t="shared" si="0"/>
        <v>4262.3922699542045</v>
      </c>
      <c r="AK41" s="4">
        <f t="shared" si="1"/>
        <v>4.2623922699542041</v>
      </c>
      <c r="AL41" s="4"/>
      <c r="AM41" s="4">
        <v>4.9344829614139121</v>
      </c>
      <c r="AN41" s="4">
        <f t="shared" si="2"/>
        <v>3955.5465347627437</v>
      </c>
      <c r="AO41" s="4">
        <f t="shared" si="3"/>
        <v>3.9555465347627439</v>
      </c>
      <c r="AP41" s="4"/>
    </row>
    <row r="42" spans="1:45" x14ac:dyDescent="0.25">
      <c r="A42" t="s">
        <v>61</v>
      </c>
      <c r="B42" t="s">
        <v>20</v>
      </c>
      <c r="C42" t="s">
        <v>21</v>
      </c>
      <c r="D42">
        <v>670.2</v>
      </c>
      <c r="E42">
        <v>697.4</v>
      </c>
      <c r="F42">
        <v>693</v>
      </c>
      <c r="G42">
        <v>680.1</v>
      </c>
      <c r="H42">
        <v>730.9</v>
      </c>
      <c r="I42">
        <v>729.7</v>
      </c>
      <c r="J42">
        <v>773.2</v>
      </c>
      <c r="K42">
        <v>799.4</v>
      </c>
      <c r="L42">
        <v>819.8</v>
      </c>
      <c r="M42">
        <v>854.90125128077739</v>
      </c>
      <c r="N42">
        <v>847.53435967204905</v>
      </c>
      <c r="O42">
        <v>830.71988259799264</v>
      </c>
      <c r="P42">
        <v>827.72462516862595</v>
      </c>
      <c r="Q42">
        <v>808.25473385954263</v>
      </c>
      <c r="R42">
        <v>788.64523230513248</v>
      </c>
      <c r="S42">
        <v>781.86053175775476</v>
      </c>
      <c r="T42">
        <v>790.69188795336788</v>
      </c>
      <c r="U42">
        <v>811.76076625603014</v>
      </c>
      <c r="V42">
        <v>818.06529713309283</v>
      </c>
      <c r="W42">
        <v>845.12934189525254</v>
      </c>
      <c r="X42">
        <v>848.67226890756297</v>
      </c>
      <c r="AG42" t="s">
        <v>61</v>
      </c>
      <c r="AH42">
        <v>845.12934189525254</v>
      </c>
      <c r="AI42">
        <v>5.2637257173114476</v>
      </c>
      <c r="AJ42">
        <f t="shared" si="0"/>
        <v>4448.5290513885402</v>
      </c>
      <c r="AK42" s="4">
        <f t="shared" si="1"/>
        <v>4.4485290513885403</v>
      </c>
      <c r="AL42" s="4"/>
      <c r="AM42" s="4">
        <v>4.6254291282290003</v>
      </c>
      <c r="AN42" s="4">
        <f t="shared" si="2"/>
        <v>3909.0858751233068</v>
      </c>
      <c r="AO42" s="4">
        <f t="shared" si="3"/>
        <v>3.9090858751233069</v>
      </c>
      <c r="AP42" s="4"/>
    </row>
    <row r="43" spans="1:45" x14ac:dyDescent="0.25">
      <c r="A43" t="s">
        <v>62</v>
      </c>
      <c r="B43" t="s">
        <v>20</v>
      </c>
      <c r="C43" t="s">
        <v>21</v>
      </c>
      <c r="D43">
        <v>230.6</v>
      </c>
      <c r="E43">
        <v>234.8</v>
      </c>
      <c r="F43">
        <v>245.79999999999998</v>
      </c>
      <c r="G43">
        <v>253</v>
      </c>
      <c r="H43">
        <v>257.60000000000002</v>
      </c>
      <c r="I43">
        <v>267.7</v>
      </c>
      <c r="J43">
        <v>285.10000000000002</v>
      </c>
      <c r="K43">
        <v>297.8</v>
      </c>
      <c r="L43">
        <v>308.5</v>
      </c>
      <c r="M43">
        <v>333.55048591921013</v>
      </c>
      <c r="N43">
        <v>327.20883248004009</v>
      </c>
      <c r="O43">
        <v>317.83562204128009</v>
      </c>
      <c r="P43">
        <v>311.00132973597994</v>
      </c>
      <c r="Q43">
        <v>297.88112527828378</v>
      </c>
      <c r="R43">
        <v>292.95987883442126</v>
      </c>
      <c r="S43">
        <v>298.7809115847225</v>
      </c>
      <c r="T43">
        <v>301.90576424870466</v>
      </c>
      <c r="U43">
        <v>309.002128931946</v>
      </c>
      <c r="V43">
        <v>313.64739700018987</v>
      </c>
      <c r="W43">
        <v>312.30345569949145</v>
      </c>
      <c r="X43">
        <v>306.89915966386559</v>
      </c>
      <c r="AG43" t="s">
        <v>62</v>
      </c>
      <c r="AH43">
        <v>312.30345569949145</v>
      </c>
      <c r="AI43">
        <v>5.2637257173114476</v>
      </c>
      <c r="AJ43">
        <f t="shared" si="0"/>
        <v>1643.8797313706496</v>
      </c>
      <c r="AK43" s="4">
        <f t="shared" si="1"/>
        <v>1.6438797313706495</v>
      </c>
      <c r="AL43" s="4"/>
      <c r="AM43" s="4">
        <v>4.6254291282290003</v>
      </c>
      <c r="AN43" s="4">
        <f t="shared" si="2"/>
        <v>1444.5375008390029</v>
      </c>
      <c r="AO43" s="4">
        <f t="shared" si="3"/>
        <v>1.4445375008390029</v>
      </c>
      <c r="AP43" s="4"/>
    </row>
    <row r="44" spans="1:45" x14ac:dyDescent="0.25">
      <c r="A44" t="s">
        <v>63</v>
      </c>
      <c r="B44" t="s">
        <v>20</v>
      </c>
      <c r="C44" t="s">
        <v>21</v>
      </c>
      <c r="D44">
        <v>114.3</v>
      </c>
      <c r="E44">
        <v>123.7</v>
      </c>
      <c r="F44">
        <v>137.5</v>
      </c>
      <c r="G44">
        <v>139.6</v>
      </c>
      <c r="H44">
        <v>148.10000000000002</v>
      </c>
      <c r="I44">
        <v>150.9</v>
      </c>
      <c r="J44">
        <v>167</v>
      </c>
      <c r="K44">
        <v>171.8</v>
      </c>
      <c r="L44">
        <v>179</v>
      </c>
      <c r="M44">
        <v>180.61358710839261</v>
      </c>
      <c r="N44">
        <v>182.18332676953924</v>
      </c>
      <c r="O44">
        <v>182.29120621094489</v>
      </c>
      <c r="P44">
        <v>181.62618230873002</v>
      </c>
      <c r="Q44">
        <v>179.96695001011943</v>
      </c>
      <c r="R44">
        <v>172.11984299671485</v>
      </c>
      <c r="S44">
        <v>177.65523528170502</v>
      </c>
      <c r="T44">
        <v>182.04554727979274</v>
      </c>
      <c r="U44">
        <v>183.31445999282383</v>
      </c>
      <c r="V44">
        <v>187.46295424340232</v>
      </c>
      <c r="W44">
        <v>187.40521138784752</v>
      </c>
      <c r="X44">
        <v>188.74033613445377</v>
      </c>
      <c r="AG44" t="s">
        <v>63</v>
      </c>
      <c r="AH44">
        <v>187.40521138784752</v>
      </c>
      <c r="AI44">
        <v>5.2637257173114476</v>
      </c>
      <c r="AJ44">
        <f t="shared" si="0"/>
        <v>986.44963074040118</v>
      </c>
      <c r="AK44" s="4">
        <f t="shared" si="1"/>
        <v>0.98644963074040115</v>
      </c>
      <c r="AL44" s="4"/>
      <c r="AM44" s="4">
        <v>4.6254291282290003</v>
      </c>
      <c r="AN44" s="4">
        <f t="shared" si="2"/>
        <v>866.82952353526309</v>
      </c>
      <c r="AO44" s="4">
        <f t="shared" si="3"/>
        <v>0.8668295235352631</v>
      </c>
      <c r="AP44" s="4"/>
    </row>
    <row r="45" spans="1:45" x14ac:dyDescent="0.25">
      <c r="A45" t="s">
        <v>64</v>
      </c>
      <c r="B45" t="s">
        <v>20</v>
      </c>
      <c r="C45" t="s">
        <v>21</v>
      </c>
      <c r="D45">
        <v>492.9</v>
      </c>
      <c r="E45">
        <v>517.79999999999995</v>
      </c>
      <c r="F45">
        <v>548.30000000000007</v>
      </c>
      <c r="G45">
        <v>555.59999999999991</v>
      </c>
      <c r="H45">
        <v>566</v>
      </c>
      <c r="I45">
        <v>591.20000000000005</v>
      </c>
      <c r="J45">
        <v>639.1</v>
      </c>
      <c r="K45">
        <v>661.4</v>
      </c>
      <c r="L45">
        <v>659.30000000000007</v>
      </c>
      <c r="M45">
        <v>688.8293849163224</v>
      </c>
      <c r="N45">
        <v>669.58466936378932</v>
      </c>
      <c r="O45">
        <v>686.77564476424914</v>
      </c>
      <c r="P45">
        <v>692.59592599730195</v>
      </c>
      <c r="Q45">
        <v>674.08120623355603</v>
      </c>
      <c r="R45">
        <v>650.0621272238576</v>
      </c>
      <c r="S45">
        <v>651.40044735176195</v>
      </c>
      <c r="T45">
        <v>657.77440090673576</v>
      </c>
      <c r="U45">
        <v>664.78805166846087</v>
      </c>
      <c r="V45">
        <v>662.44707043857989</v>
      </c>
      <c r="W45">
        <v>685.38428417653381</v>
      </c>
      <c r="X45">
        <v>703.97226890756315</v>
      </c>
      <c r="AG45" t="s">
        <v>64</v>
      </c>
      <c r="AH45">
        <v>685.38428417653381</v>
      </c>
      <c r="AI45">
        <v>5.2637257173114476</v>
      </c>
      <c r="AJ45">
        <f t="shared" si="0"/>
        <v>3607.6748828611185</v>
      </c>
      <c r="AK45" s="4">
        <f t="shared" si="1"/>
        <v>3.6076748828611183</v>
      </c>
      <c r="AL45" s="4"/>
      <c r="AM45" s="4">
        <v>4.6254291282290003</v>
      </c>
      <c r="AN45" s="4">
        <f t="shared" si="2"/>
        <v>3170.1964320605221</v>
      </c>
      <c r="AO45" s="4">
        <f t="shared" si="3"/>
        <v>3.1701964320605223</v>
      </c>
      <c r="AP45" s="4"/>
    </row>
    <row r="46" spans="1:45" x14ac:dyDescent="0.25">
      <c r="A46" t="s">
        <v>65</v>
      </c>
      <c r="B46" t="s">
        <v>20</v>
      </c>
      <c r="C46" t="s">
        <v>21</v>
      </c>
      <c r="D46">
        <v>135.30000000000001</v>
      </c>
      <c r="E46">
        <v>141</v>
      </c>
      <c r="F46">
        <v>148.30000000000001</v>
      </c>
      <c r="G46">
        <v>154.5</v>
      </c>
      <c r="H46">
        <v>154.9</v>
      </c>
      <c r="I46">
        <v>154.5</v>
      </c>
      <c r="J46">
        <v>174.4</v>
      </c>
      <c r="K46">
        <v>180.6</v>
      </c>
      <c r="L46">
        <v>182</v>
      </c>
      <c r="M46">
        <v>183.49738876641726</v>
      </c>
      <c r="N46">
        <v>181.77756972539473</v>
      </c>
      <c r="O46">
        <v>189.83597424730164</v>
      </c>
      <c r="P46">
        <v>190.31848911158218</v>
      </c>
      <c r="Q46">
        <v>185.18121028131961</v>
      </c>
      <c r="R46">
        <v>181.03546226374846</v>
      </c>
      <c r="S46">
        <v>186.10011394809032</v>
      </c>
      <c r="T46">
        <v>186.93954015544043</v>
      </c>
      <c r="U46">
        <v>191.90895028505361</v>
      </c>
      <c r="V46">
        <v>193.8366660337953</v>
      </c>
      <c r="W46">
        <v>193.3155487918043</v>
      </c>
      <c r="X46">
        <v>202.38655462184875</v>
      </c>
      <c r="AG46" t="s">
        <v>65</v>
      </c>
      <c r="AH46">
        <v>193.3155487918043</v>
      </c>
      <c r="AI46">
        <v>5.2637257173114476</v>
      </c>
      <c r="AJ46">
        <f t="shared" si="0"/>
        <v>1017.5600257315963</v>
      </c>
      <c r="AK46" s="4">
        <f t="shared" si="1"/>
        <v>1.0175600257315962</v>
      </c>
      <c r="AL46" s="4"/>
      <c r="AM46" s="4">
        <v>4.6254291282290003</v>
      </c>
      <c r="AN46" s="4">
        <f t="shared" si="2"/>
        <v>894.16737032118613</v>
      </c>
      <c r="AO46" s="4">
        <f t="shared" si="3"/>
        <v>0.89416737032118609</v>
      </c>
      <c r="AP46" s="4"/>
    </row>
    <row r="47" spans="1:45" x14ac:dyDescent="0.25">
      <c r="A47" t="s">
        <v>66</v>
      </c>
      <c r="B47" t="s">
        <v>20</v>
      </c>
      <c r="C47" t="s">
        <v>21</v>
      </c>
      <c r="D47">
        <v>58.7</v>
      </c>
      <c r="E47">
        <v>59.699999999999996</v>
      </c>
      <c r="F47">
        <v>67.400000000000006</v>
      </c>
      <c r="G47">
        <v>72.600000000000009</v>
      </c>
      <c r="H47">
        <v>74.2</v>
      </c>
      <c r="I47">
        <v>73.7</v>
      </c>
      <c r="J47">
        <v>84.8</v>
      </c>
      <c r="K47">
        <v>89.5</v>
      </c>
      <c r="L47">
        <v>90.899999999999991</v>
      </c>
      <c r="M47">
        <v>94.017303691744047</v>
      </c>
      <c r="N47">
        <v>93.152146360674521</v>
      </c>
      <c r="O47">
        <v>90.585313387615983</v>
      </c>
      <c r="P47">
        <v>89.7086529196377</v>
      </c>
      <c r="Q47">
        <v>86.304610402752473</v>
      </c>
      <c r="R47">
        <v>85.764981441187757</v>
      </c>
      <c r="S47">
        <v>88.23678835197299</v>
      </c>
      <c r="T47">
        <v>91.270288212435233</v>
      </c>
      <c r="U47">
        <v>95.735075549176742</v>
      </c>
      <c r="V47">
        <v>96.752196696411616</v>
      </c>
      <c r="W47">
        <v>97.511102037786259</v>
      </c>
      <c r="X47">
        <v>99.098319327731105</v>
      </c>
      <c r="AG47" t="s">
        <v>66</v>
      </c>
      <c r="AH47">
        <v>97.511102037786259</v>
      </c>
      <c r="AI47">
        <v>5.2637257173114476</v>
      </c>
      <c r="AJ47">
        <f t="shared" si="0"/>
        <v>513.2716955196762</v>
      </c>
      <c r="AK47" s="4">
        <f t="shared" si="1"/>
        <v>0.51327169551967622</v>
      </c>
      <c r="AL47" s="4"/>
      <c r="AM47" s="4">
        <v>4.6254291282290003</v>
      </c>
      <c r="AN47" s="4">
        <f t="shared" si="2"/>
        <v>451.03069169128679</v>
      </c>
      <c r="AO47" s="4">
        <f t="shared" si="3"/>
        <v>0.45103069169128679</v>
      </c>
      <c r="AP47" s="4"/>
    </row>
    <row r="48" spans="1:45" x14ac:dyDescent="0.25">
      <c r="A48" t="s">
        <v>67</v>
      </c>
      <c r="B48" t="s">
        <v>20</v>
      </c>
      <c r="C48" t="s">
        <v>21</v>
      </c>
      <c r="D48">
        <v>299.8</v>
      </c>
      <c r="E48">
        <v>303</v>
      </c>
      <c r="F48">
        <v>313.7</v>
      </c>
      <c r="G48">
        <v>319.8</v>
      </c>
      <c r="H48">
        <v>343.5</v>
      </c>
      <c r="I48">
        <v>363.7</v>
      </c>
      <c r="J48">
        <v>379.40000000000003</v>
      </c>
      <c r="K48">
        <v>399.5</v>
      </c>
      <c r="L48">
        <v>417.6</v>
      </c>
      <c r="M48">
        <v>429.00386251436032</v>
      </c>
      <c r="N48">
        <v>421.3725967562923</v>
      </c>
      <c r="O48">
        <v>405.26262450293507</v>
      </c>
      <c r="P48">
        <v>407.20302948544997</v>
      </c>
      <c r="Q48">
        <v>415.20512042096743</v>
      </c>
      <c r="R48">
        <v>401.43035965698192</v>
      </c>
      <c r="S48">
        <v>399.25653513399453</v>
      </c>
      <c r="T48">
        <v>405.11049222797925</v>
      </c>
      <c r="U48">
        <v>420.36967667344425</v>
      </c>
      <c r="V48">
        <v>434.35176381241695</v>
      </c>
      <c r="W48">
        <v>430.99153335065506</v>
      </c>
      <c r="X48">
        <v>439.50252100840345</v>
      </c>
      <c r="AG48" t="s">
        <v>67</v>
      </c>
      <c r="AH48">
        <v>430.99153335065506</v>
      </c>
      <c r="AI48">
        <v>5.2637257173114476</v>
      </c>
      <c r="AJ48">
        <f t="shared" si="0"/>
        <v>2268.6212180413377</v>
      </c>
      <c r="AK48" s="4">
        <f t="shared" si="1"/>
        <v>2.2686212180413379</v>
      </c>
      <c r="AL48" s="4"/>
      <c r="AM48" s="4">
        <v>4.6254291282290003</v>
      </c>
      <c r="AN48" s="4">
        <f t="shared" si="2"/>
        <v>1993.5207923802006</v>
      </c>
      <c r="AO48" s="4">
        <f t="shared" si="3"/>
        <v>1.9935207923802007</v>
      </c>
      <c r="AP48" s="4"/>
    </row>
    <row r="49" spans="1:42" x14ac:dyDescent="0.25">
      <c r="A49" t="s">
        <v>68</v>
      </c>
      <c r="B49" t="s">
        <v>20</v>
      </c>
      <c r="C49" t="s">
        <v>21</v>
      </c>
      <c r="D49">
        <v>1526.8</v>
      </c>
      <c r="E49">
        <v>1602.3</v>
      </c>
      <c r="F49">
        <v>1755.7</v>
      </c>
      <c r="G49">
        <v>1913.6</v>
      </c>
      <c r="H49">
        <v>1974.8999999999999</v>
      </c>
      <c r="I49">
        <v>2070.8000000000002</v>
      </c>
      <c r="J49">
        <v>2212.6000000000004</v>
      </c>
      <c r="K49">
        <v>2327.7000000000003</v>
      </c>
      <c r="L49">
        <v>2436.5</v>
      </c>
      <c r="M49">
        <v>2492.2556400782437</v>
      </c>
      <c r="N49">
        <v>2456.1134152017476</v>
      </c>
      <c r="O49">
        <v>2467.5557697405793</v>
      </c>
      <c r="P49">
        <v>2442.8342378107536</v>
      </c>
      <c r="Q49">
        <v>2404.7423477028942</v>
      </c>
      <c r="R49">
        <v>2332.9154955416184</v>
      </c>
      <c r="S49">
        <v>2337.2359442920447</v>
      </c>
      <c r="T49">
        <v>2399.6229760362698</v>
      </c>
      <c r="U49">
        <v>2463.7046206594114</v>
      </c>
      <c r="V49">
        <v>2500.4799354471238</v>
      </c>
      <c r="W49">
        <v>2553.7592776808588</v>
      </c>
      <c r="X49">
        <v>2618.5571428571434</v>
      </c>
      <c r="AG49" t="s">
        <v>68</v>
      </c>
      <c r="AH49">
        <v>2553.7592776808588</v>
      </c>
      <c r="AI49">
        <v>5.2637257173114476</v>
      </c>
      <c r="AJ49">
        <f t="shared" si="0"/>
        <v>13442.288385751443</v>
      </c>
      <c r="AK49" s="4">
        <f t="shared" si="1"/>
        <v>13.442288385751443</v>
      </c>
      <c r="AL49" s="4"/>
      <c r="AM49" s="4">
        <v>4.6254291282290003</v>
      </c>
      <c r="AN49" s="4">
        <f t="shared" si="2"/>
        <v>11812.232549470096</v>
      </c>
      <c r="AO49" s="4">
        <f t="shared" si="3"/>
        <v>11.812232549470096</v>
      </c>
      <c r="AP49" s="4"/>
    </row>
    <row r="50" spans="1:42" x14ac:dyDescent="0.25">
      <c r="A50" t="s">
        <v>69</v>
      </c>
      <c r="B50" t="s">
        <v>20</v>
      </c>
      <c r="C50" t="s">
        <v>21</v>
      </c>
      <c r="D50">
        <v>598.29999999999995</v>
      </c>
      <c r="E50">
        <v>596.29999999999995</v>
      </c>
      <c r="F50">
        <v>602.20000000000005</v>
      </c>
      <c r="G50">
        <v>629.1</v>
      </c>
      <c r="H50">
        <v>633.9</v>
      </c>
      <c r="I50">
        <v>639</v>
      </c>
      <c r="J50">
        <v>703.19999999999993</v>
      </c>
      <c r="K50">
        <v>722.8</v>
      </c>
      <c r="L50">
        <v>747.7</v>
      </c>
      <c r="M50">
        <v>768.38105691309352</v>
      </c>
      <c r="N50">
        <v>744.47802441731403</v>
      </c>
      <c r="O50">
        <v>754.71953039197115</v>
      </c>
      <c r="P50">
        <v>767.349847754866</v>
      </c>
      <c r="Q50">
        <v>732.96515280307631</v>
      </c>
      <c r="R50">
        <v>716.38473911003018</v>
      </c>
      <c r="S50">
        <v>718.34478159949356</v>
      </c>
      <c r="T50">
        <v>727.18388924870476</v>
      </c>
      <c r="U50">
        <v>741.67359167563689</v>
      </c>
      <c r="V50">
        <v>742.20883994683868</v>
      </c>
      <c r="W50">
        <v>741.96706506811176</v>
      </c>
      <c r="X50">
        <v>756.38403361344535</v>
      </c>
      <c r="AG50" t="s">
        <v>69</v>
      </c>
      <c r="AH50">
        <v>741.96706506811176</v>
      </c>
      <c r="AI50">
        <v>5.2637257173114476</v>
      </c>
      <c r="AJ50">
        <f t="shared" si="0"/>
        <v>3905.5111217971162</v>
      </c>
      <c r="AK50" s="4">
        <f t="shared" si="1"/>
        <v>3.9055111217971161</v>
      </c>
      <c r="AL50" s="4"/>
      <c r="AM50" s="4">
        <v>4.6254291282290003</v>
      </c>
      <c r="AN50" s="4">
        <f t="shared" si="2"/>
        <v>3431.9160749526263</v>
      </c>
      <c r="AO50" s="4">
        <f t="shared" si="3"/>
        <v>3.4319160749526265</v>
      </c>
      <c r="AP50" s="4"/>
    </row>
    <row r="51" spans="1:42" x14ac:dyDescent="0.25">
      <c r="A51" t="s">
        <v>70</v>
      </c>
      <c r="B51" t="s">
        <v>20</v>
      </c>
      <c r="C51" t="s">
        <v>21</v>
      </c>
      <c r="D51">
        <v>377.79999999999995</v>
      </c>
      <c r="E51">
        <v>399.3</v>
      </c>
      <c r="F51">
        <v>406.4</v>
      </c>
      <c r="G51">
        <v>439.4</v>
      </c>
      <c r="H51">
        <v>458.2</v>
      </c>
      <c r="I51">
        <v>462.5</v>
      </c>
      <c r="J51">
        <v>504.2</v>
      </c>
      <c r="K51">
        <v>517.5</v>
      </c>
      <c r="L51">
        <v>568.79999999999995</v>
      </c>
      <c r="M51">
        <v>580.13447387213955</v>
      </c>
      <c r="N51">
        <v>571.44168486627768</v>
      </c>
      <c r="O51">
        <v>577.78302972921801</v>
      </c>
      <c r="P51">
        <v>588.98557332819416</v>
      </c>
      <c r="Q51">
        <v>551.19564055859132</v>
      </c>
      <c r="R51">
        <v>551.89930031144672</v>
      </c>
      <c r="S51">
        <v>560.72147710487445</v>
      </c>
      <c r="T51">
        <v>572.50804727979278</v>
      </c>
      <c r="U51">
        <v>581.07617509867248</v>
      </c>
      <c r="V51">
        <v>602.76254794000374</v>
      </c>
      <c r="W51">
        <v>612.21900449129578</v>
      </c>
      <c r="X51">
        <v>626.54369747899159</v>
      </c>
      <c r="AG51" t="s">
        <v>70</v>
      </c>
      <c r="AH51">
        <v>612.21900449129578</v>
      </c>
      <c r="AI51">
        <v>5.2637257173114476</v>
      </c>
      <c r="AJ51">
        <f t="shared" si="0"/>
        <v>3222.552918567646</v>
      </c>
      <c r="AK51" s="4">
        <f t="shared" si="1"/>
        <v>3.2225529185676458</v>
      </c>
      <c r="AL51" s="4"/>
      <c r="AM51" s="4">
        <v>4.6254291282290003</v>
      </c>
      <c r="AN51" s="4">
        <f t="shared" si="2"/>
        <v>2831.7756162294008</v>
      </c>
      <c r="AO51" s="4">
        <f t="shared" si="3"/>
        <v>2.8317756162294008</v>
      </c>
      <c r="AP51" s="4"/>
    </row>
    <row r="52" spans="1:42" x14ac:dyDescent="0.25">
      <c r="A52" t="s">
        <v>71</v>
      </c>
      <c r="B52" t="s">
        <v>20</v>
      </c>
      <c r="C52" t="s">
        <v>21</v>
      </c>
      <c r="D52">
        <v>231.4</v>
      </c>
      <c r="E52">
        <v>244.20000000000002</v>
      </c>
      <c r="F52">
        <v>255.2</v>
      </c>
      <c r="G52">
        <v>255.8</v>
      </c>
      <c r="H52">
        <v>275.10000000000002</v>
      </c>
      <c r="I52">
        <v>267</v>
      </c>
      <c r="J52">
        <v>289.8</v>
      </c>
      <c r="K52">
        <v>296.3</v>
      </c>
      <c r="L52">
        <v>306.2</v>
      </c>
      <c r="M52">
        <v>309.08637252771132</v>
      </c>
      <c r="N52">
        <v>305.89686369983173</v>
      </c>
      <c r="O52">
        <v>303.23254307896229</v>
      </c>
      <c r="P52">
        <v>298.11723260743878</v>
      </c>
      <c r="Q52">
        <v>273.8248492208055</v>
      </c>
      <c r="R52">
        <v>281.14311617389819</v>
      </c>
      <c r="S52">
        <v>291.0879215024267</v>
      </c>
      <c r="T52">
        <v>291.63369494818653</v>
      </c>
      <c r="U52">
        <v>299.74221983016383</v>
      </c>
      <c r="V52">
        <v>307.97101575849632</v>
      </c>
      <c r="W52">
        <v>323.14981626517203</v>
      </c>
      <c r="X52">
        <v>323.69159663865548</v>
      </c>
      <c r="AG52" t="s">
        <v>71</v>
      </c>
      <c r="AH52">
        <v>323.14981626517203</v>
      </c>
      <c r="AI52">
        <v>5.2637257173114476</v>
      </c>
      <c r="AJ52">
        <f t="shared" si="0"/>
        <v>1700.9719984194551</v>
      </c>
      <c r="AK52" s="4">
        <f t="shared" si="1"/>
        <v>1.7009719984194551</v>
      </c>
      <c r="AL52" s="4"/>
      <c r="AM52" s="4">
        <v>4.6254291282290003</v>
      </c>
      <c r="AN52" s="4">
        <f t="shared" si="2"/>
        <v>1494.7065729347762</v>
      </c>
      <c r="AO52" s="4">
        <f t="shared" si="3"/>
        <v>1.4947065729347762</v>
      </c>
      <c r="AP52" s="4"/>
    </row>
    <row r="53" spans="1:42" x14ac:dyDescent="0.25">
      <c r="A53" t="s">
        <v>72</v>
      </c>
      <c r="B53" t="s">
        <v>20</v>
      </c>
      <c r="C53" t="s">
        <v>21</v>
      </c>
      <c r="D53">
        <v>1633.7</v>
      </c>
      <c r="E53">
        <v>1727.2</v>
      </c>
      <c r="F53">
        <v>1714</v>
      </c>
      <c r="G53">
        <v>1766.4</v>
      </c>
      <c r="H53">
        <v>1876.3999999999999</v>
      </c>
      <c r="I53">
        <v>2040.3</v>
      </c>
      <c r="J53">
        <v>2195</v>
      </c>
      <c r="K53">
        <v>2241.5</v>
      </c>
      <c r="L53">
        <v>2342.1999999999998</v>
      </c>
      <c r="M53">
        <v>2443.7674139162291</v>
      </c>
      <c r="N53">
        <v>2345.1499015430886</v>
      </c>
      <c r="O53">
        <v>2362.8915773527742</v>
      </c>
      <c r="P53">
        <v>2393.9436962805935</v>
      </c>
      <c r="Q53">
        <v>2297.9392633070229</v>
      </c>
      <c r="R53">
        <v>2267.1893297495626</v>
      </c>
      <c r="S53">
        <v>2320.5142899345856</v>
      </c>
      <c r="T53">
        <v>2344.3346016839378</v>
      </c>
      <c r="U53">
        <v>2448.1355778814336</v>
      </c>
      <c r="V53">
        <v>2505.2422365673056</v>
      </c>
      <c r="W53">
        <v>2553.468542370365</v>
      </c>
      <c r="X53">
        <v>2647.9369747899163</v>
      </c>
      <c r="AG53" t="s">
        <v>72</v>
      </c>
      <c r="AH53">
        <v>2553.468542370365</v>
      </c>
      <c r="AI53">
        <v>5.2637257173114476</v>
      </c>
      <c r="AJ53">
        <f t="shared" si="0"/>
        <v>13440.758034820667</v>
      </c>
      <c r="AK53" s="4">
        <f t="shared" si="1"/>
        <v>13.440758034820666</v>
      </c>
      <c r="AL53" s="4"/>
      <c r="AM53" s="4">
        <v>4.6254291282290003</v>
      </c>
      <c r="AN53" s="4">
        <f t="shared" si="2"/>
        <v>11810.887773896333</v>
      </c>
      <c r="AO53" s="4">
        <f t="shared" si="3"/>
        <v>11.810887773896333</v>
      </c>
      <c r="AP53" s="4"/>
    </row>
    <row r="54" spans="1:42" x14ac:dyDescent="0.25">
      <c r="A54" t="s">
        <v>73</v>
      </c>
      <c r="B54" t="s">
        <v>20</v>
      </c>
      <c r="C54" t="s">
        <v>21</v>
      </c>
      <c r="D54">
        <v>975.5</v>
      </c>
      <c r="E54">
        <v>1052.5</v>
      </c>
      <c r="F54">
        <v>1068.3</v>
      </c>
      <c r="G54">
        <v>1125.0999999999999</v>
      </c>
      <c r="H54">
        <v>1182</v>
      </c>
      <c r="I54">
        <v>1273.8</v>
      </c>
      <c r="J54">
        <v>1355.3000000000002</v>
      </c>
      <c r="K54">
        <v>1403.4</v>
      </c>
      <c r="L54">
        <v>1454.3000000000002</v>
      </c>
      <c r="M54">
        <v>1526.9275592262552</v>
      </c>
      <c r="N54">
        <v>1472.3850417099279</v>
      </c>
      <c r="O54">
        <v>1449.8158416966485</v>
      </c>
      <c r="P54">
        <v>1434.6966621699751</v>
      </c>
      <c r="Q54">
        <v>1388.1689900829792</v>
      </c>
      <c r="R54">
        <v>1382.6368787064296</v>
      </c>
      <c r="S54">
        <v>1413.2691749314201</v>
      </c>
      <c r="T54">
        <v>1449.9997733160621</v>
      </c>
      <c r="U54">
        <v>1510.0606546266397</v>
      </c>
      <c r="V54">
        <v>1513.7080539206381</v>
      </c>
      <c r="W54">
        <v>1579.4540959875283</v>
      </c>
      <c r="X54">
        <v>1601.2932773109244</v>
      </c>
      <c r="AG54" t="s">
        <v>73</v>
      </c>
      <c r="AH54">
        <v>1579.4540959875283</v>
      </c>
      <c r="AI54">
        <v>5.2637257173114476</v>
      </c>
      <c r="AJ54">
        <f t="shared" si="0"/>
        <v>8313.813144362457</v>
      </c>
      <c r="AK54" s="4">
        <f t="shared" si="1"/>
        <v>8.3138131443624577</v>
      </c>
      <c r="AL54" s="4"/>
      <c r="AM54" s="4">
        <v>4.6254291282290003</v>
      </c>
      <c r="AN54" s="4">
        <f t="shared" si="2"/>
        <v>7305.6529822813163</v>
      </c>
      <c r="AO54" s="4">
        <f t="shared" si="3"/>
        <v>7.3056529822813161</v>
      </c>
      <c r="AP54" s="4"/>
    </row>
    <row r="55" spans="1:42" x14ac:dyDescent="0.25">
      <c r="A55" t="s">
        <v>74</v>
      </c>
      <c r="B55" t="s">
        <v>20</v>
      </c>
      <c r="C55" t="s">
        <v>21</v>
      </c>
      <c r="D55">
        <v>261.39999999999998</v>
      </c>
      <c r="E55">
        <v>290.3</v>
      </c>
      <c r="F55">
        <v>298.60000000000002</v>
      </c>
      <c r="G55">
        <v>305.2</v>
      </c>
      <c r="H55">
        <v>326.10000000000002</v>
      </c>
      <c r="I55">
        <v>334.7</v>
      </c>
      <c r="J55">
        <v>350.2</v>
      </c>
      <c r="K55">
        <v>377.79999999999995</v>
      </c>
      <c r="L55">
        <v>377.2</v>
      </c>
      <c r="M55">
        <v>390.6160648306269</v>
      </c>
      <c r="N55">
        <v>379.73258386738752</v>
      </c>
      <c r="O55">
        <v>387.9589282332891</v>
      </c>
      <c r="P55">
        <v>384.82344575062643</v>
      </c>
      <c r="Q55">
        <v>392.02305606152601</v>
      </c>
      <c r="R55">
        <v>411.72239430009813</v>
      </c>
      <c r="S55">
        <v>410.22179362734749</v>
      </c>
      <c r="T55">
        <v>425.03717616580309</v>
      </c>
      <c r="U55">
        <v>443.64790096878369</v>
      </c>
      <c r="V55">
        <v>443.57425099677238</v>
      </c>
      <c r="W55">
        <v>469.04752236368364</v>
      </c>
      <c r="X55">
        <v>465.63697478991605</v>
      </c>
      <c r="AG55" t="s">
        <v>74</v>
      </c>
      <c r="AH55">
        <v>469.04752236368364</v>
      </c>
      <c r="AI55">
        <v>5.2637257173114476</v>
      </c>
      <c r="AJ55">
        <f t="shared" si="0"/>
        <v>2468.9375061069377</v>
      </c>
      <c r="AK55" s="4">
        <f t="shared" si="1"/>
        <v>2.4689375061069376</v>
      </c>
      <c r="AL55" s="4"/>
      <c r="AM55" s="4">
        <v>4.6254291282290003</v>
      </c>
      <c r="AN55" s="4">
        <f t="shared" si="2"/>
        <v>2169.5460724646259</v>
      </c>
      <c r="AO55" s="4">
        <f t="shared" si="3"/>
        <v>2.1695460724646258</v>
      </c>
      <c r="AP55" s="4"/>
    </row>
    <row r="56" spans="1:42" x14ac:dyDescent="0.25">
      <c r="A56" t="s">
        <v>75</v>
      </c>
      <c r="B56" t="s">
        <v>20</v>
      </c>
      <c r="C56" t="s">
        <v>21</v>
      </c>
      <c r="D56">
        <v>1604.7</v>
      </c>
      <c r="E56">
        <v>1712.1</v>
      </c>
      <c r="F56">
        <v>1774</v>
      </c>
      <c r="G56">
        <v>1920.8</v>
      </c>
      <c r="H56">
        <v>1961.3999999999999</v>
      </c>
      <c r="I56">
        <v>2043.9</v>
      </c>
      <c r="J56">
        <v>2216.5</v>
      </c>
      <c r="K56">
        <v>2336.5</v>
      </c>
      <c r="L56">
        <v>2408.4</v>
      </c>
      <c r="M56">
        <v>2429.0778060670041</v>
      </c>
      <c r="N56">
        <v>2380.498392467151</v>
      </c>
      <c r="O56">
        <v>2368.0199734898697</v>
      </c>
      <c r="P56">
        <v>2336.9785430718825</v>
      </c>
      <c r="Q56">
        <v>2271.9377373001416</v>
      </c>
      <c r="R56">
        <v>2225.080694568881</v>
      </c>
      <c r="S56">
        <v>2277.1994809031439</v>
      </c>
      <c r="T56">
        <v>2390.3017972797925</v>
      </c>
      <c r="U56">
        <v>2425.6406649922255</v>
      </c>
      <c r="V56">
        <v>2523.4009113347256</v>
      </c>
      <c r="W56">
        <v>2563.4085557328972</v>
      </c>
      <c r="X56">
        <v>2621.5378151260506</v>
      </c>
      <c r="AG56" t="s">
        <v>75</v>
      </c>
      <c r="AH56">
        <v>2563.4085557328972</v>
      </c>
      <c r="AI56">
        <v>5.2637257173114476</v>
      </c>
      <c r="AJ56">
        <f t="shared" si="0"/>
        <v>13493.079538787446</v>
      </c>
      <c r="AK56" s="4">
        <f t="shared" si="1"/>
        <v>13.493079538787446</v>
      </c>
      <c r="AL56" s="4"/>
      <c r="AM56" s="4">
        <v>4.6254291282290003</v>
      </c>
      <c r="AN56" s="4">
        <f t="shared" si="2"/>
        <v>11856.864601238376</v>
      </c>
      <c r="AO56" s="4">
        <f t="shared" si="3"/>
        <v>11.856864601238376</v>
      </c>
      <c r="AP56" s="4"/>
    </row>
    <row r="57" spans="1:42" x14ac:dyDescent="0.25">
      <c r="A57" t="s">
        <v>76</v>
      </c>
      <c r="B57" t="s">
        <v>20</v>
      </c>
      <c r="C57" t="s">
        <v>21</v>
      </c>
      <c r="D57">
        <v>292.40000000000003</v>
      </c>
      <c r="E57">
        <v>322.10000000000002</v>
      </c>
      <c r="F57">
        <v>322.10000000000002</v>
      </c>
      <c r="G57">
        <v>347.8</v>
      </c>
      <c r="H57">
        <v>375.1</v>
      </c>
      <c r="I57">
        <v>375</v>
      </c>
      <c r="J57">
        <v>385.5</v>
      </c>
      <c r="K57">
        <v>409.90000000000003</v>
      </c>
      <c r="L57">
        <v>426.5</v>
      </c>
      <c r="M57">
        <v>446.80789890396494</v>
      </c>
      <c r="N57">
        <v>444.19337653503271</v>
      </c>
      <c r="O57">
        <v>440.14582465442152</v>
      </c>
      <c r="P57">
        <v>437.08424359221442</v>
      </c>
      <c r="Q57">
        <v>426.68385751872091</v>
      </c>
      <c r="R57">
        <v>420.38341652800887</v>
      </c>
      <c r="S57">
        <v>436.21241190124493</v>
      </c>
      <c r="T57">
        <v>439.45939119170987</v>
      </c>
      <c r="U57">
        <v>466.71788063628753</v>
      </c>
      <c r="V57">
        <v>478.95332827036265</v>
      </c>
      <c r="W57">
        <v>481.04760773542182</v>
      </c>
      <c r="X57">
        <v>489.67394957983197</v>
      </c>
      <c r="AG57" t="s">
        <v>76</v>
      </c>
      <c r="AH57">
        <v>481.04760773542182</v>
      </c>
      <c r="AI57">
        <v>5.2637257173114476</v>
      </c>
      <c r="AJ57">
        <f t="shared" si="0"/>
        <v>2532.1026640880891</v>
      </c>
      <c r="AK57" s="4">
        <f t="shared" si="1"/>
        <v>2.532102664088089</v>
      </c>
      <c r="AL57" s="4"/>
      <c r="AM57" s="4">
        <v>4.6254291282290003</v>
      </c>
      <c r="AN57" s="4">
        <f t="shared" si="2"/>
        <v>2225.0516168842983</v>
      </c>
      <c r="AO57" s="4">
        <f t="shared" si="3"/>
        <v>2.2250516168842984</v>
      </c>
      <c r="AP57" s="4"/>
    </row>
    <row r="58" spans="1:42" x14ac:dyDescent="0.25">
      <c r="A58" t="s">
        <v>77</v>
      </c>
      <c r="B58" t="s">
        <v>20</v>
      </c>
      <c r="C58" t="s">
        <v>21</v>
      </c>
      <c r="D58">
        <v>18.8</v>
      </c>
      <c r="E58">
        <v>20.100000000000001</v>
      </c>
      <c r="F58">
        <v>20</v>
      </c>
      <c r="G58">
        <v>20.3</v>
      </c>
      <c r="H58">
        <v>22.2</v>
      </c>
      <c r="I58">
        <v>20.7</v>
      </c>
      <c r="J58">
        <v>23.4</v>
      </c>
      <c r="K58">
        <v>21</v>
      </c>
      <c r="L58">
        <v>21.6</v>
      </c>
      <c r="O58">
        <v>22.315743230448778</v>
      </c>
      <c r="R58">
        <v>23.224681087077091</v>
      </c>
      <c r="S58">
        <v>23.488457480481117</v>
      </c>
      <c r="W58">
        <v>24.194873983890719</v>
      </c>
      <c r="AG58" t="s">
        <v>77</v>
      </c>
      <c r="AH58">
        <v>24.194873983890719</v>
      </c>
      <c r="AI58">
        <v>5.2637257173114476</v>
      </c>
      <c r="AJ58">
        <f t="shared" si="0"/>
        <v>127.35518041611526</v>
      </c>
      <c r="AK58" s="4">
        <f t="shared" si="1"/>
        <v>0.12735518041611527</v>
      </c>
      <c r="AL58" s="4"/>
      <c r="AM58" s="4">
        <v>4.6254291282290003</v>
      </c>
      <c r="AN58" s="4">
        <f t="shared" si="2"/>
        <v>111.91167487891818</v>
      </c>
      <c r="AO58" s="4">
        <f t="shared" si="3"/>
        <v>0.11191167487891818</v>
      </c>
      <c r="AP58" s="4"/>
    </row>
    <row r="59" spans="1:42" x14ac:dyDescent="0.25">
      <c r="A59" t="s">
        <v>78</v>
      </c>
      <c r="B59" t="s">
        <v>20</v>
      </c>
      <c r="C59" t="s">
        <v>21</v>
      </c>
      <c r="D59">
        <v>17.3</v>
      </c>
      <c r="E59">
        <v>16.899999999999999</v>
      </c>
      <c r="F59">
        <v>18.3</v>
      </c>
      <c r="G59">
        <v>20.8</v>
      </c>
      <c r="H59">
        <v>19.399999999999999</v>
      </c>
      <c r="I59">
        <v>20.2</v>
      </c>
      <c r="J59">
        <v>20.2</v>
      </c>
      <c r="K59">
        <v>21.5</v>
      </c>
      <c r="L59">
        <v>22.1</v>
      </c>
      <c r="M59">
        <v>19.5</v>
      </c>
      <c r="N59">
        <v>19</v>
      </c>
      <c r="O59">
        <v>19.5</v>
      </c>
      <c r="P59">
        <v>22.700000000000003</v>
      </c>
      <c r="Q59">
        <v>20.500000000000004</v>
      </c>
      <c r="R59">
        <v>20.100000000000001</v>
      </c>
      <c r="S59">
        <v>20.700000000000006</v>
      </c>
      <c r="T59">
        <v>19.8</v>
      </c>
      <c r="U59">
        <v>21.7</v>
      </c>
      <c r="V59">
        <v>22.5</v>
      </c>
      <c r="W59">
        <v>24.3</v>
      </c>
      <c r="X59">
        <v>24.2</v>
      </c>
      <c r="AG59" t="s">
        <v>78</v>
      </c>
      <c r="AH59">
        <v>24.3</v>
      </c>
      <c r="AI59">
        <v>5.2637257173114476</v>
      </c>
      <c r="AJ59">
        <f t="shared" si="0"/>
        <v>127.90853493066818</v>
      </c>
      <c r="AK59" s="4">
        <f t="shared" si="1"/>
        <v>0.12790853493066817</v>
      </c>
      <c r="AL59" s="4"/>
      <c r="AM59" s="4">
        <v>4.6254291282290003</v>
      </c>
      <c r="AN59" s="4">
        <f t="shared" si="2"/>
        <v>112.39792781596471</v>
      </c>
      <c r="AO59" s="4">
        <f t="shared" si="3"/>
        <v>0.11239792781596471</v>
      </c>
      <c r="AP59" s="4"/>
    </row>
    <row r="60" spans="1:42" x14ac:dyDescent="0.25">
      <c r="A60" t="s">
        <v>79</v>
      </c>
      <c r="B60" t="s">
        <v>20</v>
      </c>
      <c r="C60" t="s">
        <v>21</v>
      </c>
      <c r="D60">
        <v>499.1</v>
      </c>
      <c r="E60">
        <v>525.9</v>
      </c>
      <c r="F60">
        <v>534.9</v>
      </c>
      <c r="G60">
        <v>552.20000000000005</v>
      </c>
      <c r="H60">
        <v>594.70000000000005</v>
      </c>
      <c r="I60">
        <v>600.59999999999991</v>
      </c>
      <c r="J60">
        <v>648.29999999999995</v>
      </c>
      <c r="K60">
        <v>674.6</v>
      </c>
      <c r="L60">
        <v>696.2</v>
      </c>
      <c r="M60">
        <v>673.4972956189647</v>
      </c>
      <c r="N60">
        <v>652.41564211807668</v>
      </c>
      <c r="O60">
        <v>643.13843590229112</v>
      </c>
      <c r="P60">
        <v>674.12773559452705</v>
      </c>
      <c r="Q60">
        <v>657.52835053632862</v>
      </c>
      <c r="R60">
        <v>647.41575152523569</v>
      </c>
      <c r="S60">
        <v>664.56062882464664</v>
      </c>
      <c r="T60">
        <v>707.44902849740924</v>
      </c>
      <c r="U60">
        <v>728.51981820356411</v>
      </c>
      <c r="V60">
        <v>755.35327510917023</v>
      </c>
      <c r="W60">
        <v>801.14828699751297</v>
      </c>
      <c r="X60">
        <v>808.72521008403362</v>
      </c>
      <c r="AG60" t="s">
        <v>79</v>
      </c>
      <c r="AH60">
        <v>801.14828699751297</v>
      </c>
      <c r="AI60">
        <v>5.2637257173114476</v>
      </c>
      <c r="AJ60">
        <f t="shared" si="0"/>
        <v>4217.0248416488212</v>
      </c>
      <c r="AK60" s="4">
        <f t="shared" si="1"/>
        <v>4.2170248416488212</v>
      </c>
      <c r="AL60" s="4"/>
      <c r="AM60" s="4">
        <v>4.6254291282290003</v>
      </c>
      <c r="AN60" s="4">
        <f t="shared" si="2"/>
        <v>3705.6546227090635</v>
      </c>
      <c r="AO60" s="4">
        <f t="shared" si="3"/>
        <v>3.7056546227090634</v>
      </c>
      <c r="AP60" s="4"/>
    </row>
    <row r="61" spans="1:42" x14ac:dyDescent="0.25">
      <c r="A61" t="s">
        <v>80</v>
      </c>
      <c r="B61" t="s">
        <v>20</v>
      </c>
      <c r="C61" t="s">
        <v>21</v>
      </c>
      <c r="L61">
        <v>718.6</v>
      </c>
      <c r="M61">
        <v>699.94406138790032</v>
      </c>
      <c r="N61">
        <v>670.31656490576052</v>
      </c>
      <c r="O61">
        <v>701.41070640176588</v>
      </c>
      <c r="P61">
        <v>720.62458480805878</v>
      </c>
      <c r="Q61">
        <v>720.37430652843932</v>
      </c>
      <c r="R61">
        <v>726.72668001143848</v>
      </c>
      <c r="S61">
        <v>742.60916980040508</v>
      </c>
      <c r="T61">
        <v>765.45156338828883</v>
      </c>
      <c r="U61">
        <v>786.8731452750352</v>
      </c>
      <c r="V61">
        <v>792.67327711544056</v>
      </c>
      <c r="W61">
        <v>794.79386041123666</v>
      </c>
      <c r="X61">
        <v>814.0355755291389</v>
      </c>
      <c r="AG61" t="s">
        <v>80</v>
      </c>
      <c r="AH61">
        <v>794.79386041123666</v>
      </c>
      <c r="AI61">
        <v>5.2367259324450002</v>
      </c>
      <c r="AJ61">
        <f t="shared" si="0"/>
        <v>4162.117619763595</v>
      </c>
      <c r="AK61" s="4">
        <f t="shared" si="1"/>
        <v>4.1621176197635954</v>
      </c>
      <c r="AL61" s="4"/>
      <c r="AM61" s="4">
        <v>7.4439716716581001</v>
      </c>
      <c r="AN61" s="4">
        <f t="shared" si="2"/>
        <v>5916.4229817090281</v>
      </c>
      <c r="AO61" s="4">
        <f t="shared" si="3"/>
        <v>5.9164229817090277</v>
      </c>
      <c r="AP61" s="4"/>
    </row>
    <row r="62" spans="1:42" x14ac:dyDescent="0.25">
      <c r="A62" t="s">
        <v>81</v>
      </c>
      <c r="B62" t="s">
        <v>20</v>
      </c>
      <c r="C62" t="s">
        <v>21</v>
      </c>
      <c r="L62">
        <v>309.10000000000002</v>
      </c>
      <c r="M62">
        <v>310.52789145907474</v>
      </c>
      <c r="N62">
        <v>310.87531191929918</v>
      </c>
      <c r="O62">
        <v>299.2215231788079</v>
      </c>
      <c r="P62">
        <v>288.90658861965693</v>
      </c>
      <c r="Q62">
        <v>283.16419165032221</v>
      </c>
      <c r="R62">
        <v>283.50992279096369</v>
      </c>
      <c r="S62">
        <v>285.70590107029221</v>
      </c>
      <c r="T62">
        <v>282.68405343945426</v>
      </c>
      <c r="U62">
        <v>288.27289139633285</v>
      </c>
      <c r="V62">
        <v>292.018871765048</v>
      </c>
      <c r="W62">
        <v>293.14671300318565</v>
      </c>
      <c r="X62">
        <v>302.01757031023487</v>
      </c>
      <c r="AG62" t="s">
        <v>81</v>
      </c>
      <c r="AH62">
        <v>293.14671300318565</v>
      </c>
      <c r="AI62">
        <v>5.2367259324450002</v>
      </c>
      <c r="AJ62">
        <f t="shared" si="0"/>
        <v>1535.1289939947942</v>
      </c>
      <c r="AK62" s="4">
        <f t="shared" si="1"/>
        <v>1.5351289939947943</v>
      </c>
      <c r="AL62" s="4"/>
      <c r="AM62" s="4">
        <v>7.4439716716581001</v>
      </c>
      <c r="AN62" s="4">
        <f t="shared" si="2"/>
        <v>2182.1758272354014</v>
      </c>
      <c r="AO62" s="4">
        <f t="shared" si="3"/>
        <v>2.1821758272354015</v>
      </c>
      <c r="AP62" s="4"/>
    </row>
    <row r="63" spans="1:42" x14ac:dyDescent="0.25">
      <c r="A63" t="s">
        <v>82</v>
      </c>
      <c r="B63" t="s">
        <v>20</v>
      </c>
      <c r="C63" t="s">
        <v>21</v>
      </c>
      <c r="L63">
        <v>423.2</v>
      </c>
      <c r="M63">
        <v>435.13656583629887</v>
      </c>
      <c r="N63">
        <v>437.57499336341914</v>
      </c>
      <c r="O63">
        <v>423.37665562913907</v>
      </c>
      <c r="P63">
        <v>424.17517016063164</v>
      </c>
      <c r="Q63">
        <v>412.24337349397581</v>
      </c>
      <c r="R63">
        <v>403.7002573634544</v>
      </c>
      <c r="S63">
        <v>406.73126988718542</v>
      </c>
      <c r="T63">
        <v>411.19968732234224</v>
      </c>
      <c r="U63">
        <v>413.47943582510572</v>
      </c>
      <c r="V63">
        <v>420.97016574585638</v>
      </c>
      <c r="W63">
        <v>438.69707500724007</v>
      </c>
      <c r="X63">
        <v>439.71388808350241</v>
      </c>
      <c r="AG63" t="s">
        <v>82</v>
      </c>
      <c r="AH63">
        <v>438.69707500724007</v>
      </c>
      <c r="AI63">
        <v>5.2367259324450002</v>
      </c>
      <c r="AJ63">
        <f t="shared" si="0"/>
        <v>2297.3363491781834</v>
      </c>
      <c r="AK63" s="4">
        <f t="shared" si="1"/>
        <v>2.2973363491781833</v>
      </c>
      <c r="AL63" s="4"/>
      <c r="AM63" s="4">
        <v>7.4439716716581001</v>
      </c>
      <c r="AN63" s="4">
        <f t="shared" si="2"/>
        <v>3265.6485987931637</v>
      </c>
      <c r="AO63" s="4">
        <f t="shared" si="3"/>
        <v>3.2656485987931636</v>
      </c>
      <c r="AP63" s="4"/>
    </row>
    <row r="64" spans="1:42" x14ac:dyDescent="0.25">
      <c r="A64" t="s">
        <v>83</v>
      </c>
      <c r="B64" t="s">
        <v>20</v>
      </c>
      <c r="C64" t="s">
        <v>21</v>
      </c>
      <c r="L64">
        <v>455</v>
      </c>
      <c r="M64">
        <v>477.21734875444838</v>
      </c>
      <c r="N64">
        <v>488.44701353862484</v>
      </c>
      <c r="O64">
        <v>469.39282560706403</v>
      </c>
      <c r="P64">
        <v>456.42314184590253</v>
      </c>
      <c r="Q64">
        <v>459.95418884841695</v>
      </c>
      <c r="R64">
        <v>459.08066914498136</v>
      </c>
      <c r="S64">
        <v>456.42993925368819</v>
      </c>
      <c r="T64">
        <v>463.51623081296191</v>
      </c>
      <c r="U64">
        <v>468.36623413258116</v>
      </c>
      <c r="V64">
        <v>476.90220994475146</v>
      </c>
      <c r="W64">
        <v>505.25635679119608</v>
      </c>
      <c r="X64">
        <v>511.84668019715855</v>
      </c>
      <c r="AG64" t="s">
        <v>83</v>
      </c>
      <c r="AH64">
        <v>505.25635679119608</v>
      </c>
      <c r="AI64">
        <v>5.2367259324450002</v>
      </c>
      <c r="AJ64">
        <f t="shared" si="0"/>
        <v>2645.8890661411401</v>
      </c>
      <c r="AK64" s="4">
        <f t="shared" si="1"/>
        <v>2.6458890661411401</v>
      </c>
      <c r="AL64" s="4"/>
      <c r="AM64" s="4">
        <v>7.4439716716581001</v>
      </c>
      <c r="AN64" s="4">
        <f t="shared" si="2"/>
        <v>3761.1140068788413</v>
      </c>
      <c r="AO64" s="4">
        <f t="shared" si="3"/>
        <v>3.7611140068788411</v>
      </c>
      <c r="AP64" s="4"/>
    </row>
    <row r="65" spans="1:42" x14ac:dyDescent="0.25">
      <c r="A65" t="s">
        <v>84</v>
      </c>
      <c r="B65" t="s">
        <v>20</v>
      </c>
      <c r="C65" t="s">
        <v>21</v>
      </c>
      <c r="L65">
        <v>199.2</v>
      </c>
      <c r="M65">
        <v>212.17413256227758</v>
      </c>
      <c r="N65">
        <v>224.68611627289621</v>
      </c>
      <c r="O65">
        <v>203.898289183223</v>
      </c>
      <c r="P65">
        <v>196.07699428260278</v>
      </c>
      <c r="Q65">
        <v>199.16393947884563</v>
      </c>
      <c r="R65">
        <v>197.67560766371176</v>
      </c>
      <c r="S65">
        <v>201.61645935782474</v>
      </c>
      <c r="T65">
        <v>203.04161455372375</v>
      </c>
      <c r="U65">
        <v>204.01537376586739</v>
      </c>
      <c r="V65">
        <v>206.13547542890376</v>
      </c>
      <c r="W65">
        <v>209.69875470605271</v>
      </c>
      <c r="X65">
        <v>212.07895042041173</v>
      </c>
      <c r="AG65" t="s">
        <v>84</v>
      </c>
      <c r="AH65">
        <v>209.69875470605271</v>
      </c>
      <c r="AI65">
        <v>5.2367259324450002</v>
      </c>
      <c r="AJ65">
        <f t="shared" si="0"/>
        <v>1098.1349067706092</v>
      </c>
      <c r="AK65" s="4">
        <f t="shared" si="1"/>
        <v>1.0981349067706092</v>
      </c>
      <c r="AL65" s="4"/>
      <c r="AM65" s="4">
        <v>7.4439716716581001</v>
      </c>
      <c r="AN65" s="4">
        <f t="shared" si="2"/>
        <v>1560.991589613837</v>
      </c>
      <c r="AO65" s="4">
        <f t="shared" si="3"/>
        <v>1.5609915896138371</v>
      </c>
      <c r="AP65" s="4"/>
    </row>
    <row r="66" spans="1:42" x14ac:dyDescent="0.25">
      <c r="A66" t="s">
        <v>85</v>
      </c>
      <c r="B66" t="s">
        <v>20</v>
      </c>
      <c r="C66" t="s">
        <v>21</v>
      </c>
      <c r="D66">
        <v>696.7</v>
      </c>
      <c r="E66">
        <v>775.8</v>
      </c>
      <c r="F66">
        <v>824.9</v>
      </c>
      <c r="G66">
        <v>822.5</v>
      </c>
      <c r="H66">
        <v>823.80000000000007</v>
      </c>
      <c r="I66">
        <v>817.09999999999991</v>
      </c>
      <c r="J66">
        <v>826.5</v>
      </c>
      <c r="K66">
        <v>841.5</v>
      </c>
      <c r="L66">
        <v>860.3</v>
      </c>
      <c r="M66">
        <v>904.68768324013888</v>
      </c>
      <c r="N66">
        <v>913.67010463378165</v>
      </c>
      <c r="O66">
        <v>919.60145199863325</v>
      </c>
      <c r="P66">
        <v>937.89652406417122</v>
      </c>
      <c r="Q66">
        <v>943.92495293513605</v>
      </c>
      <c r="R66">
        <v>974.31116937598324</v>
      </c>
      <c r="S66">
        <v>994.67125651626816</v>
      </c>
      <c r="T66">
        <v>1012.9389268995318</v>
      </c>
      <c r="U66">
        <v>1030.0447815755804</v>
      </c>
      <c r="V66">
        <v>1058.5605852601157</v>
      </c>
      <c r="W66">
        <v>1083.1151634220398</v>
      </c>
      <c r="X66">
        <v>1101.6115608980026</v>
      </c>
      <c r="AG66" t="s">
        <v>85</v>
      </c>
      <c r="AH66">
        <v>1083.1151634220398</v>
      </c>
      <c r="AI66">
        <v>7.3364213197768002</v>
      </c>
      <c r="AJ66">
        <f t="shared" si="0"/>
        <v>7946.1891767029856</v>
      </c>
      <c r="AK66" s="4">
        <f t="shared" si="1"/>
        <v>7.946189176702986</v>
      </c>
      <c r="AL66" s="4"/>
      <c r="AM66" s="4">
        <v>6.1163629218200004</v>
      </c>
      <c r="AN66" s="4">
        <f t="shared" si="2"/>
        <v>6624.7254256155747</v>
      </c>
      <c r="AO66" s="4">
        <f t="shared" si="3"/>
        <v>6.6247254256155745</v>
      </c>
      <c r="AP66" s="4"/>
    </row>
    <row r="67" spans="1:42" x14ac:dyDescent="0.25">
      <c r="A67" t="s">
        <v>86</v>
      </c>
      <c r="B67" t="s">
        <v>20</v>
      </c>
      <c r="C67" t="s">
        <v>21</v>
      </c>
      <c r="D67">
        <v>492</v>
      </c>
      <c r="E67">
        <v>498.09999999999997</v>
      </c>
      <c r="F67">
        <v>514.4</v>
      </c>
      <c r="G67">
        <v>519.20000000000005</v>
      </c>
      <c r="H67">
        <v>525.4</v>
      </c>
      <c r="I67">
        <v>517.29999999999995</v>
      </c>
      <c r="J67">
        <v>526.80000000000007</v>
      </c>
      <c r="K67">
        <v>536.5</v>
      </c>
      <c r="L67">
        <v>550.20000000000005</v>
      </c>
      <c r="M67">
        <v>558.26484811848263</v>
      </c>
      <c r="N67">
        <v>553.37128383989375</v>
      </c>
      <c r="O67">
        <v>551.63725657669954</v>
      </c>
      <c r="P67">
        <v>561.23395721925135</v>
      </c>
      <c r="Q67">
        <v>566.97208625705969</v>
      </c>
      <c r="R67">
        <v>571.89991260269187</v>
      </c>
      <c r="S67">
        <v>584.12572353046903</v>
      </c>
      <c r="T67">
        <v>593.60136838314725</v>
      </c>
      <c r="U67">
        <v>603.55629683787242</v>
      </c>
      <c r="V67">
        <v>615.94631502890172</v>
      </c>
      <c r="W67">
        <v>632.32986247544204</v>
      </c>
      <c r="X67">
        <v>631.06402686936531</v>
      </c>
      <c r="AG67" t="s">
        <v>86</v>
      </c>
      <c r="AH67">
        <v>632.32986247544204</v>
      </c>
      <c r="AI67">
        <v>7.3364213197768002</v>
      </c>
      <c r="AJ67">
        <f t="shared" ref="AJ67:AJ130" si="4">AH67*AI67</f>
        <v>4639.0382841963647</v>
      </c>
      <c r="AK67" s="4">
        <f t="shared" ref="AK67:AK130" si="5">AJ67/1000</f>
        <v>4.6390382841963644</v>
      </c>
      <c r="AL67" s="4"/>
      <c r="AM67" s="4">
        <v>6.1163629218200004</v>
      </c>
      <c r="AN67" s="4">
        <f t="shared" ref="AN67:AN130" si="6">AM67*AH67</f>
        <v>3867.5589252043337</v>
      </c>
      <c r="AO67" s="4">
        <f t="shared" ref="AO67:AO130" si="7">AN67/1000</f>
        <v>3.8675589252043339</v>
      </c>
      <c r="AP67" s="4"/>
    </row>
    <row r="68" spans="1:42" x14ac:dyDescent="0.25">
      <c r="A68" t="s">
        <v>87</v>
      </c>
      <c r="B68" t="s">
        <v>20</v>
      </c>
      <c r="C68" t="s">
        <v>21</v>
      </c>
      <c r="D68">
        <v>245.1</v>
      </c>
      <c r="E68">
        <v>234.3</v>
      </c>
      <c r="F68">
        <v>252.9</v>
      </c>
      <c r="G68">
        <v>260.8</v>
      </c>
      <c r="H68">
        <v>270.5</v>
      </c>
      <c r="I68">
        <v>271.40000000000003</v>
      </c>
      <c r="J68">
        <v>265.90000000000003</v>
      </c>
      <c r="K68">
        <v>272.3</v>
      </c>
      <c r="L68">
        <v>277.10000000000002</v>
      </c>
      <c r="M68">
        <v>287.90119389451411</v>
      </c>
      <c r="N68">
        <v>280.76905829596416</v>
      </c>
      <c r="O68">
        <v>275.72599931670652</v>
      </c>
      <c r="P68">
        <v>281.21978609625671</v>
      </c>
      <c r="Q68">
        <v>279.37354098921787</v>
      </c>
      <c r="R68">
        <v>281.54946687642024</v>
      </c>
      <c r="S68">
        <v>287.23289591946786</v>
      </c>
      <c r="T68">
        <v>297.04097947425271</v>
      </c>
      <c r="U68">
        <v>299.0736976786693</v>
      </c>
      <c r="V68">
        <v>307.15576228323704</v>
      </c>
      <c r="W68">
        <v>310.0081085908198</v>
      </c>
      <c r="X68">
        <v>301.80814919568678</v>
      </c>
      <c r="AG68" t="s">
        <v>87</v>
      </c>
      <c r="AH68">
        <v>310.0081085908198</v>
      </c>
      <c r="AI68">
        <v>7.3364213197768002</v>
      </c>
      <c r="AJ68">
        <f t="shared" si="4"/>
        <v>2274.350097169372</v>
      </c>
      <c r="AK68" s="4">
        <f t="shared" si="5"/>
        <v>2.2743500971693722</v>
      </c>
      <c r="AL68" s="4"/>
      <c r="AM68" s="4">
        <v>6.1163629218200004</v>
      </c>
      <c r="AN68" s="4">
        <f t="shared" si="6"/>
        <v>1896.1221008484385</v>
      </c>
      <c r="AO68" s="4">
        <f t="shared" si="7"/>
        <v>1.8961221008484386</v>
      </c>
      <c r="AP68" s="4"/>
    </row>
    <row r="69" spans="1:42" x14ac:dyDescent="0.25">
      <c r="A69" t="s">
        <v>88</v>
      </c>
      <c r="B69" t="s">
        <v>20</v>
      </c>
      <c r="C69" t="s">
        <v>21</v>
      </c>
      <c r="D69">
        <v>411.5</v>
      </c>
      <c r="E69">
        <v>399.6</v>
      </c>
      <c r="F69">
        <v>446.4</v>
      </c>
      <c r="G69">
        <v>454.6</v>
      </c>
      <c r="H69">
        <v>458.5</v>
      </c>
      <c r="I69">
        <v>455</v>
      </c>
      <c r="J69">
        <v>463.40000000000003</v>
      </c>
      <c r="K69">
        <v>473.6</v>
      </c>
      <c r="L69">
        <v>495.8</v>
      </c>
      <c r="M69">
        <v>517.05490403506121</v>
      </c>
      <c r="N69">
        <v>513.74148812489625</v>
      </c>
      <c r="O69">
        <v>521.52640929279119</v>
      </c>
      <c r="P69">
        <v>527.38770053475935</v>
      </c>
      <c r="Q69">
        <v>524.62384049289744</v>
      </c>
      <c r="R69">
        <v>530.7672260094389</v>
      </c>
      <c r="S69">
        <v>535.63559230630949</v>
      </c>
      <c r="T69">
        <v>552.66280158444363</v>
      </c>
      <c r="U69">
        <v>559.38749771522578</v>
      </c>
      <c r="V69">
        <v>569.68050939306363</v>
      </c>
      <c r="W69">
        <v>577.24377567422766</v>
      </c>
      <c r="X69">
        <v>572.34422838960586</v>
      </c>
      <c r="AG69" t="s">
        <v>88</v>
      </c>
      <c r="AH69">
        <v>577.24377567422766</v>
      </c>
      <c r="AI69">
        <v>7.3364213197768002</v>
      </c>
      <c r="AJ69">
        <f t="shared" si="4"/>
        <v>4234.9035425648608</v>
      </c>
      <c r="AK69" s="4">
        <f t="shared" si="5"/>
        <v>4.2349035425648607</v>
      </c>
      <c r="AL69" s="4"/>
      <c r="AM69" s="4">
        <v>6.1163629218200004</v>
      </c>
      <c r="AN69" s="4">
        <f t="shared" si="6"/>
        <v>3530.632426385228</v>
      </c>
      <c r="AO69" s="4">
        <f t="shared" si="7"/>
        <v>3.5306324263852278</v>
      </c>
      <c r="AP69" s="4"/>
    </row>
    <row r="70" spans="1:42" x14ac:dyDescent="0.25">
      <c r="A70" t="s">
        <v>89</v>
      </c>
      <c r="B70" t="s">
        <v>20</v>
      </c>
      <c r="C70" t="s">
        <v>21</v>
      </c>
      <c r="D70">
        <v>563</v>
      </c>
      <c r="E70">
        <v>581.6</v>
      </c>
      <c r="F70">
        <v>625.4</v>
      </c>
      <c r="G70">
        <v>641</v>
      </c>
      <c r="H70">
        <v>643.6</v>
      </c>
      <c r="I70">
        <v>642.19999999999993</v>
      </c>
      <c r="J70">
        <v>645.6</v>
      </c>
      <c r="K70">
        <v>667.7</v>
      </c>
      <c r="L70">
        <v>682.3</v>
      </c>
      <c r="M70">
        <v>690.86690343055761</v>
      </c>
      <c r="N70">
        <v>679.47362564358082</v>
      </c>
      <c r="O70">
        <v>690.7204988042364</v>
      </c>
      <c r="P70">
        <v>711.68342245989299</v>
      </c>
      <c r="Q70">
        <v>723.42007530378237</v>
      </c>
      <c r="R70">
        <v>731.71718231078478</v>
      </c>
      <c r="S70">
        <v>745.346431781413</v>
      </c>
      <c r="T70">
        <v>751.21811307166001</v>
      </c>
      <c r="U70">
        <v>765.18861268506669</v>
      </c>
      <c r="V70">
        <v>779.65558164739878</v>
      </c>
      <c r="W70">
        <v>796.01596713698882</v>
      </c>
      <c r="X70">
        <v>806.94974368039595</v>
      </c>
      <c r="AG70" t="s">
        <v>89</v>
      </c>
      <c r="AH70">
        <v>796.01596713698882</v>
      </c>
      <c r="AI70">
        <v>7.3364213197768002</v>
      </c>
      <c r="AJ70">
        <f t="shared" si="4"/>
        <v>5839.9085121865537</v>
      </c>
      <c r="AK70" s="4">
        <f t="shared" si="5"/>
        <v>5.8399085121865539</v>
      </c>
      <c r="AL70" s="4"/>
      <c r="AM70" s="4">
        <v>6.1163629218200004</v>
      </c>
      <c r="AN70" s="4">
        <f t="shared" si="6"/>
        <v>4868.7225465733663</v>
      </c>
      <c r="AO70" s="4">
        <f t="shared" si="7"/>
        <v>4.8687225465733661</v>
      </c>
      <c r="AP70" s="4"/>
    </row>
    <row r="71" spans="1:42" x14ac:dyDescent="0.25">
      <c r="A71" t="s">
        <v>90</v>
      </c>
      <c r="B71" t="s">
        <v>20</v>
      </c>
      <c r="C71" t="s">
        <v>21</v>
      </c>
      <c r="D71">
        <v>263.7</v>
      </c>
      <c r="E71">
        <v>248.1</v>
      </c>
      <c r="F71">
        <v>267</v>
      </c>
      <c r="G71">
        <v>273.5</v>
      </c>
      <c r="H71">
        <v>268.2</v>
      </c>
      <c r="I71">
        <v>265.7</v>
      </c>
      <c r="J71">
        <v>271.2</v>
      </c>
      <c r="K71">
        <v>270.8</v>
      </c>
      <c r="L71">
        <v>277.8</v>
      </c>
      <c r="M71">
        <v>274.14777089315396</v>
      </c>
      <c r="N71">
        <v>273.33178873941205</v>
      </c>
      <c r="O71">
        <v>283.41658694909461</v>
      </c>
      <c r="P71">
        <v>283.87299465240648</v>
      </c>
      <c r="Q71">
        <v>281.6673455416738</v>
      </c>
      <c r="R71">
        <v>280.07004020276179</v>
      </c>
      <c r="S71">
        <v>278.08295883516087</v>
      </c>
      <c r="T71">
        <v>285.75347497299242</v>
      </c>
      <c r="U71">
        <v>294.89941509778834</v>
      </c>
      <c r="V71">
        <v>298.54911488439308</v>
      </c>
      <c r="W71">
        <v>297.45075906411859</v>
      </c>
      <c r="X71">
        <v>297.31921513169522</v>
      </c>
      <c r="AG71" t="s">
        <v>90</v>
      </c>
      <c r="AH71">
        <v>297.45075906411859</v>
      </c>
      <c r="AI71">
        <v>7.3364213197768002</v>
      </c>
      <c r="AJ71">
        <f t="shared" si="4"/>
        <v>2182.2240903817919</v>
      </c>
      <c r="AK71" s="4">
        <f t="shared" si="5"/>
        <v>2.182224090381792</v>
      </c>
      <c r="AL71" s="4"/>
      <c r="AM71" s="4">
        <v>6.1163629218200004</v>
      </c>
      <c r="AN71" s="4">
        <f t="shared" si="6"/>
        <v>1819.3167938069894</v>
      </c>
      <c r="AO71" s="4">
        <f t="shared" si="7"/>
        <v>1.8193167938069894</v>
      </c>
      <c r="AP71" s="4"/>
    </row>
    <row r="72" spans="1:42" x14ac:dyDescent="0.25">
      <c r="A72" t="s">
        <v>91</v>
      </c>
      <c r="B72" t="s">
        <v>20</v>
      </c>
      <c r="C72" t="s">
        <v>21</v>
      </c>
      <c r="D72">
        <v>129.30000000000001</v>
      </c>
      <c r="E72">
        <v>120.8</v>
      </c>
      <c r="F72">
        <v>131.9</v>
      </c>
      <c r="G72">
        <v>133.4</v>
      </c>
      <c r="H72">
        <v>133</v>
      </c>
      <c r="I72">
        <v>131.69999999999999</v>
      </c>
      <c r="J72">
        <v>135.30000000000001</v>
      </c>
      <c r="K72">
        <v>133.6</v>
      </c>
      <c r="L72">
        <v>138.20000000000002</v>
      </c>
      <c r="M72">
        <v>132.6631857337162</v>
      </c>
      <c r="N72">
        <v>131.84054143829928</v>
      </c>
      <c r="O72">
        <v>130.7816023231978</v>
      </c>
      <c r="P72">
        <v>133.43770053475936</v>
      </c>
      <c r="Q72">
        <v>134.38452849563578</v>
      </c>
      <c r="R72">
        <v>135.6298898793917</v>
      </c>
      <c r="S72">
        <v>137.64454431062376</v>
      </c>
      <c r="T72">
        <v>134.9184371624055</v>
      </c>
      <c r="U72">
        <v>135.12948272710656</v>
      </c>
      <c r="V72">
        <v>142.57042991329479</v>
      </c>
      <c r="W72">
        <v>141.84313270226826</v>
      </c>
      <c r="X72">
        <v>134.85022096517588</v>
      </c>
      <c r="AG72" t="s">
        <v>91</v>
      </c>
      <c r="AH72">
        <v>141.84313270226826</v>
      </c>
      <c r="AI72">
        <v>7.3364213197768002</v>
      </c>
      <c r="AJ72">
        <f t="shared" si="4"/>
        <v>1040.6209828208507</v>
      </c>
      <c r="AK72" s="4">
        <f t="shared" si="5"/>
        <v>1.0406209828208508</v>
      </c>
      <c r="AL72" s="4"/>
      <c r="AM72" s="4">
        <v>6.1163629218200004</v>
      </c>
      <c r="AN72" s="4">
        <f t="shared" si="6"/>
        <v>867.56407757494753</v>
      </c>
      <c r="AO72" s="4">
        <f t="shared" si="7"/>
        <v>0.86756407757494758</v>
      </c>
      <c r="AP72" s="4"/>
    </row>
    <row r="73" spans="1:42" x14ac:dyDescent="0.25">
      <c r="A73" t="s">
        <v>92</v>
      </c>
      <c r="B73" t="s">
        <v>20</v>
      </c>
      <c r="C73" t="s">
        <v>21</v>
      </c>
      <c r="D73">
        <v>162.4</v>
      </c>
      <c r="E73">
        <v>166.4</v>
      </c>
      <c r="F73">
        <v>180.1</v>
      </c>
      <c r="G73">
        <v>175.20000000000002</v>
      </c>
      <c r="H73">
        <v>178.1</v>
      </c>
      <c r="I73">
        <v>180.9</v>
      </c>
      <c r="J73">
        <v>184</v>
      </c>
      <c r="K73">
        <v>185.5</v>
      </c>
      <c r="L73">
        <v>187.8</v>
      </c>
      <c r="M73">
        <v>183.50778298322504</v>
      </c>
      <c r="N73">
        <v>182.10210928417206</v>
      </c>
      <c r="O73">
        <v>179.78303723949435</v>
      </c>
      <c r="P73">
        <v>185.8534759358289</v>
      </c>
      <c r="Q73">
        <v>181.52649323977408</v>
      </c>
      <c r="R73">
        <v>184.15511274252754</v>
      </c>
      <c r="S73">
        <v>186.15355024267484</v>
      </c>
      <c r="T73">
        <v>183.76589845156641</v>
      </c>
      <c r="U73">
        <v>193.0273990129775</v>
      </c>
      <c r="V73">
        <v>193.68170158959538</v>
      </c>
      <c r="W73">
        <v>190.70037506697625</v>
      </c>
      <c r="X73">
        <v>179.26031465441045</v>
      </c>
      <c r="AG73" t="s">
        <v>92</v>
      </c>
      <c r="AH73">
        <v>190.70037506697625</v>
      </c>
      <c r="AI73">
        <v>7.3364213197768002</v>
      </c>
      <c r="AJ73">
        <f t="shared" si="4"/>
        <v>1399.0582973307967</v>
      </c>
      <c r="AK73" s="4">
        <f t="shared" si="5"/>
        <v>1.3990582973307968</v>
      </c>
      <c r="AL73" s="4"/>
      <c r="AM73" s="4">
        <v>6.1163629218200004</v>
      </c>
      <c r="AN73" s="4">
        <f t="shared" si="6"/>
        <v>1166.3927032368208</v>
      </c>
      <c r="AO73" s="4">
        <f t="shared" si="7"/>
        <v>1.1663927032368209</v>
      </c>
      <c r="AP73" s="4"/>
    </row>
    <row r="74" spans="1:42" x14ac:dyDescent="0.25">
      <c r="A74" t="s">
        <v>93</v>
      </c>
      <c r="B74" t="s">
        <v>20</v>
      </c>
      <c r="C74" t="s">
        <v>21</v>
      </c>
      <c r="D74">
        <v>310.60000000000002</v>
      </c>
      <c r="E74">
        <v>336.8</v>
      </c>
      <c r="F74">
        <v>320.89999999999998</v>
      </c>
      <c r="G74">
        <v>319.10000000000002</v>
      </c>
      <c r="H74">
        <v>313.5</v>
      </c>
      <c r="I74">
        <v>347.8</v>
      </c>
      <c r="J74">
        <v>357.8</v>
      </c>
      <c r="K74">
        <v>364.7</v>
      </c>
      <c r="L74">
        <v>367.4</v>
      </c>
      <c r="M74">
        <v>371.75655605286158</v>
      </c>
      <c r="N74">
        <v>366.07039404281727</v>
      </c>
      <c r="O74">
        <v>391.50617949975486</v>
      </c>
      <c r="P74">
        <v>369.20580516417732</v>
      </c>
      <c r="Q74">
        <v>370.85845555222988</v>
      </c>
      <c r="R74">
        <v>366.7662388059702</v>
      </c>
      <c r="S74">
        <v>389.78122376399256</v>
      </c>
      <c r="T74">
        <v>385.80259796933643</v>
      </c>
      <c r="U74">
        <v>389.41674091441973</v>
      </c>
      <c r="V74">
        <v>430.88024387349435</v>
      </c>
      <c r="W74">
        <v>432.41917605216366</v>
      </c>
      <c r="X74">
        <v>411.59151861128908</v>
      </c>
      <c r="AG74" t="s">
        <v>93</v>
      </c>
      <c r="AH74">
        <v>432.41917605216366</v>
      </c>
      <c r="AI74">
        <v>3.3793341730000002</v>
      </c>
      <c r="AJ74">
        <f t="shared" si="4"/>
        <v>1461.28889869358</v>
      </c>
      <c r="AK74" s="4">
        <f t="shared" si="5"/>
        <v>1.4612888986935799</v>
      </c>
      <c r="AL74" s="4"/>
      <c r="AM74" s="4">
        <v>3.5823178137334</v>
      </c>
      <c r="AN74" s="4">
        <f t="shared" si="6"/>
        <v>1549.0629173715852</v>
      </c>
      <c r="AO74" s="4">
        <f t="shared" si="7"/>
        <v>1.5490629173715851</v>
      </c>
      <c r="AP74" s="4"/>
    </row>
    <row r="75" spans="1:42" x14ac:dyDescent="0.25">
      <c r="A75" t="s">
        <v>94</v>
      </c>
      <c r="B75" t="s">
        <v>20</v>
      </c>
      <c r="C75" t="s">
        <v>21</v>
      </c>
      <c r="D75">
        <v>392</v>
      </c>
      <c r="E75">
        <v>400.9</v>
      </c>
      <c r="F75">
        <v>437.2</v>
      </c>
      <c r="G75">
        <v>447.1</v>
      </c>
      <c r="H75">
        <v>442.5</v>
      </c>
      <c r="I75">
        <v>457.6</v>
      </c>
      <c r="J75">
        <v>474</v>
      </c>
      <c r="K75">
        <v>486.5</v>
      </c>
      <c r="L75">
        <v>486.79999999999995</v>
      </c>
      <c r="M75">
        <v>469.29939352207418</v>
      </c>
      <c r="N75">
        <v>487.72757989450827</v>
      </c>
      <c r="O75">
        <v>488.43995524767047</v>
      </c>
      <c r="P75">
        <v>493.92636512063859</v>
      </c>
      <c r="Q75">
        <v>517.74341215205027</v>
      </c>
      <c r="R75">
        <v>506.09715223880596</v>
      </c>
      <c r="S75">
        <v>506.37853311567164</v>
      </c>
      <c r="T75">
        <v>513.02579059145262</v>
      </c>
      <c r="U75">
        <v>519.74294255568577</v>
      </c>
      <c r="V75">
        <v>539.18925117189815</v>
      </c>
      <c r="W75">
        <v>519.79309425014821</v>
      </c>
      <c r="X75">
        <v>525.06633948855358</v>
      </c>
      <c r="AG75" t="s">
        <v>94</v>
      </c>
      <c r="AH75">
        <v>519.79309425014821</v>
      </c>
      <c r="AI75">
        <v>3.3793341730000002</v>
      </c>
      <c r="AJ75">
        <f t="shared" si="4"/>
        <v>1756.5545662889358</v>
      </c>
      <c r="AK75" s="4">
        <f t="shared" si="5"/>
        <v>1.7565545662889357</v>
      </c>
      <c r="AL75" s="4"/>
      <c r="AM75" s="4">
        <v>3.5823178137334</v>
      </c>
      <c r="AN75" s="4">
        <f t="shared" si="6"/>
        <v>1862.0640609879101</v>
      </c>
      <c r="AO75" s="4">
        <f t="shared" si="7"/>
        <v>1.8620640609879102</v>
      </c>
      <c r="AP75" s="4"/>
    </row>
    <row r="76" spans="1:42" x14ac:dyDescent="0.25">
      <c r="A76" t="s">
        <v>95</v>
      </c>
      <c r="B76" t="s">
        <v>20</v>
      </c>
      <c r="C76" t="s">
        <v>21</v>
      </c>
      <c r="D76">
        <v>146.30000000000001</v>
      </c>
      <c r="E76">
        <v>134.30000000000001</v>
      </c>
      <c r="F76">
        <v>142.5</v>
      </c>
      <c r="G76">
        <v>137.9</v>
      </c>
      <c r="H76">
        <v>144.4</v>
      </c>
      <c r="I76">
        <v>157.1</v>
      </c>
      <c r="J76">
        <v>184.1</v>
      </c>
      <c r="K76">
        <v>168.5</v>
      </c>
      <c r="L76">
        <v>173.79999999999998</v>
      </c>
      <c r="M76">
        <v>172.54049365714135</v>
      </c>
      <c r="N76">
        <v>167.75838969903816</v>
      </c>
      <c r="O76">
        <v>164.93986329082884</v>
      </c>
      <c r="P76">
        <v>164.55876821672615</v>
      </c>
      <c r="Q76">
        <v>160.24061658186173</v>
      </c>
      <c r="R76">
        <v>164.77780298507463</v>
      </c>
      <c r="S76">
        <v>162.38958138992538</v>
      </c>
      <c r="T76">
        <v>171.63997614406657</v>
      </c>
      <c r="U76">
        <v>165.39344665885113</v>
      </c>
      <c r="V76">
        <v>180.30206788108944</v>
      </c>
      <c r="W76">
        <v>180.7856846473029</v>
      </c>
      <c r="X76">
        <v>165.36424826702395</v>
      </c>
      <c r="AG76" t="s">
        <v>95</v>
      </c>
      <c r="AH76">
        <v>180.7856846473029</v>
      </c>
      <c r="AI76">
        <v>3.3793341730000002</v>
      </c>
      <c r="AJ76">
        <f t="shared" si="4"/>
        <v>610.93524211783222</v>
      </c>
      <c r="AK76" s="4">
        <f t="shared" si="5"/>
        <v>0.61093524211783223</v>
      </c>
      <c r="AL76" s="4"/>
      <c r="AM76" s="4">
        <v>3.5823178137334</v>
      </c>
      <c r="AN76" s="4">
        <f t="shared" si="6"/>
        <v>647.631778580022</v>
      </c>
      <c r="AO76" s="4">
        <f t="shared" si="7"/>
        <v>0.64763177858002197</v>
      </c>
      <c r="AP76" s="4"/>
    </row>
    <row r="77" spans="1:42" x14ac:dyDescent="0.25">
      <c r="A77" t="s">
        <v>96</v>
      </c>
      <c r="B77" t="s">
        <v>20</v>
      </c>
      <c r="C77" t="s">
        <v>21</v>
      </c>
      <c r="D77">
        <v>783.4</v>
      </c>
      <c r="E77">
        <v>830</v>
      </c>
      <c r="F77">
        <v>859.4</v>
      </c>
      <c r="G77">
        <v>847.7</v>
      </c>
      <c r="H77">
        <v>865</v>
      </c>
      <c r="I77">
        <v>883.3</v>
      </c>
      <c r="J77">
        <v>900.1</v>
      </c>
      <c r="K77">
        <v>955.5</v>
      </c>
      <c r="L77">
        <v>915.8</v>
      </c>
      <c r="M77">
        <v>913.5720808284118</v>
      </c>
      <c r="N77">
        <v>934.78162271175916</v>
      </c>
      <c r="O77">
        <v>938.14480750367841</v>
      </c>
      <c r="P77">
        <v>967.35553002358358</v>
      </c>
      <c r="Q77">
        <v>963.95631248129314</v>
      </c>
      <c r="R77">
        <v>973.50156417910455</v>
      </c>
      <c r="S77">
        <v>1006.2556932136195</v>
      </c>
      <c r="T77">
        <v>1039.6712245076076</v>
      </c>
      <c r="U77">
        <v>1073.4324267291911</v>
      </c>
      <c r="V77">
        <v>1105.365742004391</v>
      </c>
      <c r="W77">
        <v>1100.3063426200358</v>
      </c>
      <c r="X77">
        <v>1104.4173559736703</v>
      </c>
      <c r="AG77" t="s">
        <v>96</v>
      </c>
      <c r="AH77">
        <v>1100.3063426200358</v>
      </c>
      <c r="AI77">
        <v>3.3793341730000002</v>
      </c>
      <c r="AJ77">
        <f t="shared" si="4"/>
        <v>3718.3028243845338</v>
      </c>
      <c r="AK77" s="4">
        <f t="shared" si="5"/>
        <v>3.718302824384534</v>
      </c>
      <c r="AL77" s="4"/>
      <c r="AM77" s="4">
        <v>3.5823178137334</v>
      </c>
      <c r="AN77" s="4">
        <f t="shared" si="6"/>
        <v>3941.6470117315998</v>
      </c>
      <c r="AO77" s="4">
        <f t="shared" si="7"/>
        <v>3.9416470117315998</v>
      </c>
      <c r="AP77" s="4"/>
    </row>
    <row r="78" spans="1:42" x14ac:dyDescent="0.25">
      <c r="A78" t="s">
        <v>97</v>
      </c>
      <c r="B78" t="s">
        <v>20</v>
      </c>
      <c r="C78" t="s">
        <v>21</v>
      </c>
      <c r="D78">
        <v>423.2</v>
      </c>
      <c r="E78">
        <v>435.5</v>
      </c>
      <c r="F78">
        <v>445.6</v>
      </c>
      <c r="G78">
        <v>453</v>
      </c>
      <c r="H78">
        <v>480.3</v>
      </c>
      <c r="I78">
        <v>498.79999999999995</v>
      </c>
      <c r="J78">
        <v>484.6</v>
      </c>
      <c r="K78">
        <v>487.90000000000003</v>
      </c>
      <c r="L78">
        <v>506.7</v>
      </c>
      <c r="M78">
        <v>504.69661537646653</v>
      </c>
      <c r="N78">
        <v>501.67882717964625</v>
      </c>
      <c r="O78">
        <v>524.07579082883763</v>
      </c>
      <c r="P78">
        <v>502.88728910927017</v>
      </c>
      <c r="Q78">
        <v>503.69986231667167</v>
      </c>
      <c r="R78">
        <v>490.45597014925369</v>
      </c>
      <c r="S78">
        <v>499.78105177238808</v>
      </c>
      <c r="T78">
        <v>530.89045762662556</v>
      </c>
      <c r="U78">
        <v>534.83522860492383</v>
      </c>
      <c r="V78">
        <v>551.17074111434169</v>
      </c>
      <c r="W78">
        <v>547.80906935388271</v>
      </c>
      <c r="X78">
        <v>552.99513310421162</v>
      </c>
      <c r="AG78" t="s">
        <v>97</v>
      </c>
      <c r="AH78">
        <v>547.80906935388271</v>
      </c>
      <c r="AI78">
        <v>3.3793341730000002</v>
      </c>
      <c r="AJ78">
        <f t="shared" si="4"/>
        <v>1851.2299083469029</v>
      </c>
      <c r="AK78" s="4">
        <f t="shared" si="5"/>
        <v>1.8512299083469028</v>
      </c>
      <c r="AL78" s="4"/>
      <c r="AM78" s="4">
        <v>3.5823178137334</v>
      </c>
      <c r="AN78" s="4">
        <f t="shared" si="6"/>
        <v>1962.4261876711296</v>
      </c>
      <c r="AO78" s="4">
        <f t="shared" si="7"/>
        <v>1.9624261876711295</v>
      </c>
      <c r="AP78" s="4"/>
    </row>
    <row r="79" spans="1:42" x14ac:dyDescent="0.25">
      <c r="A79" t="s">
        <v>98</v>
      </c>
      <c r="B79" t="s">
        <v>20</v>
      </c>
      <c r="C79" t="s">
        <v>21</v>
      </c>
      <c r="J79">
        <v>321</v>
      </c>
      <c r="K79">
        <v>334.59999999999997</v>
      </c>
      <c r="L79">
        <v>313.7</v>
      </c>
      <c r="M79">
        <v>321.3929685637861</v>
      </c>
      <c r="N79">
        <v>337.5481911262799</v>
      </c>
      <c r="O79">
        <v>338.52466895537026</v>
      </c>
      <c r="P79">
        <v>349.30494648364271</v>
      </c>
      <c r="Q79">
        <v>334.29765938341819</v>
      </c>
      <c r="R79">
        <v>330.61971343283579</v>
      </c>
      <c r="S79">
        <v>347.7489972014925</v>
      </c>
      <c r="T79">
        <v>337.32524365053968</v>
      </c>
      <c r="U79">
        <v>341.57226260257909</v>
      </c>
      <c r="V79">
        <v>335.32370794517294</v>
      </c>
      <c r="W79">
        <v>348.86111440426794</v>
      </c>
      <c r="X79">
        <v>348.97138696335992</v>
      </c>
      <c r="AG79" t="s">
        <v>98</v>
      </c>
      <c r="AH79">
        <v>348.86111440426794</v>
      </c>
      <c r="AI79">
        <v>3.3793341730000002</v>
      </c>
      <c r="AJ79">
        <f t="shared" si="4"/>
        <v>1178.9182855372053</v>
      </c>
      <c r="AK79" s="4">
        <f t="shared" si="5"/>
        <v>1.1789182855372053</v>
      </c>
      <c r="AL79" s="4"/>
      <c r="AM79" s="4">
        <v>3.5823178137334</v>
      </c>
      <c r="AN79" s="4">
        <f t="shared" si="6"/>
        <v>1249.7313846492946</v>
      </c>
      <c r="AO79" s="4">
        <f t="shared" si="7"/>
        <v>1.2497313846492946</v>
      </c>
      <c r="AP79" s="4"/>
    </row>
    <row r="80" spans="1:42" x14ac:dyDescent="0.25">
      <c r="A80" t="s">
        <v>99</v>
      </c>
      <c r="B80" t="s">
        <v>20</v>
      </c>
      <c r="C80" t="s">
        <v>21</v>
      </c>
      <c r="J80">
        <v>504.1</v>
      </c>
      <c r="K80">
        <v>489.5</v>
      </c>
      <c r="L80">
        <v>487.9</v>
      </c>
      <c r="M80">
        <v>485.90725919648298</v>
      </c>
      <c r="N80">
        <v>513.09328575861002</v>
      </c>
      <c r="O80">
        <v>508.4227010789603</v>
      </c>
      <c r="P80">
        <v>513.6072050553305</v>
      </c>
      <c r="Q80">
        <v>529.72043699491167</v>
      </c>
      <c r="R80">
        <v>529.35659104477611</v>
      </c>
      <c r="S80">
        <v>506.65134386660446</v>
      </c>
      <c r="T80">
        <v>537.96412591278033</v>
      </c>
      <c r="U80">
        <v>550.60765533411495</v>
      </c>
      <c r="V80">
        <v>544.69287663917407</v>
      </c>
      <c r="W80">
        <v>578.549614700652</v>
      </c>
      <c r="X80">
        <v>586.37524028659641</v>
      </c>
      <c r="AG80" t="s">
        <v>99</v>
      </c>
      <c r="AH80">
        <v>578.549614700652</v>
      </c>
      <c r="AI80">
        <v>3.3793341730000002</v>
      </c>
      <c r="AJ80">
        <f t="shared" si="4"/>
        <v>1955.1124837338966</v>
      </c>
      <c r="AK80" s="4">
        <f t="shared" si="5"/>
        <v>1.9551124837338967</v>
      </c>
      <c r="AL80" s="4"/>
      <c r="AM80" s="4">
        <v>3.5823178137334</v>
      </c>
      <c r="AN80" s="4">
        <f t="shared" si="6"/>
        <v>2072.5485908707406</v>
      </c>
      <c r="AO80" s="4">
        <f t="shared" si="7"/>
        <v>2.0725485908707406</v>
      </c>
      <c r="AP80" s="4"/>
    </row>
    <row r="81" spans="1:42" x14ac:dyDescent="0.25">
      <c r="A81" t="s">
        <v>100</v>
      </c>
      <c r="B81" t="s">
        <v>20</v>
      </c>
      <c r="C81" t="s">
        <v>21</v>
      </c>
      <c r="D81">
        <v>240.4</v>
      </c>
      <c r="E81">
        <v>253.3</v>
      </c>
      <c r="F81">
        <v>250.5</v>
      </c>
      <c r="G81">
        <v>261.2</v>
      </c>
      <c r="H81">
        <v>273.39999999999998</v>
      </c>
      <c r="I81">
        <v>289.5</v>
      </c>
      <c r="J81">
        <v>284</v>
      </c>
      <c r="K81">
        <v>310.2</v>
      </c>
      <c r="L81">
        <v>304.7</v>
      </c>
      <c r="M81">
        <v>305.73627479541301</v>
      </c>
      <c r="N81">
        <v>312.89685696556006</v>
      </c>
      <c r="O81">
        <v>304.75121383030898</v>
      </c>
      <c r="P81">
        <v>317.23260869565212</v>
      </c>
      <c r="Q81">
        <v>304.19627656390298</v>
      </c>
      <c r="R81">
        <v>319.58916417910444</v>
      </c>
      <c r="S81">
        <v>305.20102903451493</v>
      </c>
      <c r="T81">
        <v>301.16658132836818</v>
      </c>
      <c r="U81">
        <v>317.88583821805389</v>
      </c>
      <c r="V81">
        <v>307.07768053165609</v>
      </c>
      <c r="W81">
        <v>304.35397154712507</v>
      </c>
      <c r="X81">
        <v>300.84573017999651</v>
      </c>
      <c r="AG81" t="s">
        <v>100</v>
      </c>
      <c r="AH81">
        <v>304.35397154712507</v>
      </c>
      <c r="AI81">
        <v>3.3793341730000002</v>
      </c>
      <c r="AJ81">
        <f t="shared" si="4"/>
        <v>1028.5137767374695</v>
      </c>
      <c r="AK81" s="4">
        <f t="shared" si="5"/>
        <v>1.0285137767374695</v>
      </c>
      <c r="AL81" s="4"/>
      <c r="AM81" s="4">
        <v>3.5823178137334</v>
      </c>
      <c r="AN81" s="4">
        <f t="shared" si="6"/>
        <v>1090.2926539537746</v>
      </c>
      <c r="AO81" s="4">
        <f t="shared" si="7"/>
        <v>1.0902926539537745</v>
      </c>
      <c r="AP81" s="4"/>
    </row>
    <row r="82" spans="1:42" x14ac:dyDescent="0.25">
      <c r="A82" t="s">
        <v>101</v>
      </c>
      <c r="B82" t="s">
        <v>20</v>
      </c>
      <c r="C82" t="s">
        <v>21</v>
      </c>
      <c r="D82">
        <v>249.2</v>
      </c>
      <c r="E82">
        <v>257.5</v>
      </c>
      <c r="F82">
        <v>273.60000000000002</v>
      </c>
      <c r="G82">
        <v>260.8</v>
      </c>
      <c r="H82">
        <v>287.2</v>
      </c>
      <c r="I82">
        <v>294</v>
      </c>
      <c r="J82">
        <v>296.7</v>
      </c>
      <c r="K82">
        <v>288.8</v>
      </c>
      <c r="L82">
        <v>279.39999999999998</v>
      </c>
      <c r="M82">
        <v>300.22941550358854</v>
      </c>
      <c r="N82">
        <v>298.97246044058329</v>
      </c>
      <c r="O82">
        <v>298.87427967140758</v>
      </c>
      <c r="P82">
        <v>292.26964080546651</v>
      </c>
      <c r="Q82">
        <v>303.95111643220594</v>
      </c>
      <c r="R82">
        <v>302.11369552238801</v>
      </c>
      <c r="S82">
        <v>294.75105818563435</v>
      </c>
      <c r="T82">
        <v>304.08895353911504</v>
      </c>
      <c r="U82">
        <v>323.58018757327079</v>
      </c>
      <c r="V82">
        <v>321.85560137660946</v>
      </c>
      <c r="W82">
        <v>317.1740663900415</v>
      </c>
      <c r="X82">
        <v>324.42503058193046</v>
      </c>
      <c r="AG82" t="s">
        <v>101</v>
      </c>
      <c r="AH82">
        <v>317.1740663900415</v>
      </c>
      <c r="AI82">
        <v>3.3793341730000002</v>
      </c>
      <c r="AJ82">
        <f t="shared" si="4"/>
        <v>1071.837161341238</v>
      </c>
      <c r="AK82" s="4">
        <f t="shared" si="5"/>
        <v>1.0718371613412381</v>
      </c>
      <c r="AL82" s="4"/>
      <c r="AM82" s="4">
        <v>3.5823178137334</v>
      </c>
      <c r="AN82" s="4">
        <f t="shared" si="6"/>
        <v>1136.2183080833058</v>
      </c>
      <c r="AO82" s="4">
        <f t="shared" si="7"/>
        <v>1.1362183080833059</v>
      </c>
      <c r="AP82" s="4"/>
    </row>
    <row r="83" spans="1:42" x14ac:dyDescent="0.25">
      <c r="A83" t="s">
        <v>102</v>
      </c>
      <c r="B83" t="s">
        <v>20</v>
      </c>
      <c r="C83" t="s">
        <v>21</v>
      </c>
      <c r="D83">
        <v>376.5</v>
      </c>
      <c r="E83">
        <v>372.2</v>
      </c>
      <c r="F83">
        <v>375.8</v>
      </c>
      <c r="G83">
        <v>387.5</v>
      </c>
      <c r="H83">
        <v>412.8</v>
      </c>
      <c r="I83">
        <v>409.9</v>
      </c>
      <c r="J83">
        <v>417.1</v>
      </c>
      <c r="K83">
        <v>408</v>
      </c>
      <c r="L83">
        <v>428.70000000000005</v>
      </c>
      <c r="M83">
        <v>427.00494981328956</v>
      </c>
      <c r="N83">
        <v>426.650471610301</v>
      </c>
      <c r="O83">
        <v>438.38498957822463</v>
      </c>
      <c r="P83">
        <v>446.40580516417731</v>
      </c>
      <c r="Q83">
        <v>452.77807243340317</v>
      </c>
      <c r="R83">
        <v>470.36328358208959</v>
      </c>
      <c r="S83">
        <v>494.55243120335814</v>
      </c>
      <c r="T83">
        <v>474.92551712099606</v>
      </c>
      <c r="U83">
        <v>479.19439624853459</v>
      </c>
      <c r="V83">
        <v>500.05347712573428</v>
      </c>
      <c r="W83">
        <v>523.56698280972137</v>
      </c>
      <c r="X83">
        <v>504.67981010077472</v>
      </c>
      <c r="AG83" t="s">
        <v>102</v>
      </c>
      <c r="AH83">
        <v>523.56698280972137</v>
      </c>
      <c r="AI83">
        <v>3.3793341730000002</v>
      </c>
      <c r="AJ83">
        <f t="shared" si="4"/>
        <v>1769.307796863395</v>
      </c>
      <c r="AK83" s="4">
        <f t="shared" si="5"/>
        <v>1.769307796863395</v>
      </c>
      <c r="AL83" s="4"/>
      <c r="AM83" s="4">
        <v>3.5823178137334</v>
      </c>
      <c r="AN83" s="4">
        <f t="shared" si="6"/>
        <v>1875.5833292019136</v>
      </c>
      <c r="AO83" s="4">
        <f t="shared" si="7"/>
        <v>1.8755833292019135</v>
      </c>
      <c r="AP83" s="4"/>
    </row>
    <row r="84" spans="1:42" x14ac:dyDescent="0.25">
      <c r="A84" t="s">
        <v>103</v>
      </c>
      <c r="B84" t="s">
        <v>20</v>
      </c>
      <c r="C84" t="s">
        <v>21</v>
      </c>
      <c r="D84">
        <v>99571.300000000032</v>
      </c>
      <c r="E84">
        <v>109343.59999999996</v>
      </c>
      <c r="F84">
        <v>114788.99999999983</v>
      </c>
      <c r="G84">
        <v>116442.60000000009</v>
      </c>
      <c r="H84">
        <v>118538.4999999999</v>
      </c>
      <c r="I84">
        <v>119066.39999999994</v>
      </c>
      <c r="J84">
        <v>126467.50000000012</v>
      </c>
      <c r="K84">
        <v>129079.4000000001</v>
      </c>
      <c r="L84">
        <v>134871.20000000001</v>
      </c>
      <c r="M84">
        <v>763.39698085224722</v>
      </c>
      <c r="N84">
        <v>779.21006515668626</v>
      </c>
      <c r="O84">
        <v>779.76727869053457</v>
      </c>
      <c r="P84">
        <v>755.56801717361066</v>
      </c>
      <c r="Q84">
        <v>784.51710865010489</v>
      </c>
      <c r="R84">
        <v>790.15005970149252</v>
      </c>
      <c r="S84">
        <v>802.31905900186564</v>
      </c>
      <c r="T84">
        <v>837.67886422482763</v>
      </c>
      <c r="U84">
        <v>838.83253223915597</v>
      </c>
      <c r="V84">
        <v>864.36755473802896</v>
      </c>
      <c r="W84">
        <v>870.06141078838186</v>
      </c>
      <c r="X84">
        <v>851.55833576047075</v>
      </c>
      <c r="AG84" t="s">
        <v>103</v>
      </c>
      <c r="AH84">
        <v>870.06141078838186</v>
      </c>
      <c r="AI84">
        <v>3.3793341730000002</v>
      </c>
      <c r="AJ84">
        <f t="shared" si="4"/>
        <v>2940.22825808577</v>
      </c>
      <c r="AK84" s="4">
        <f t="shared" si="5"/>
        <v>2.9402282580857699</v>
      </c>
      <c r="AL84" s="4"/>
      <c r="AM84" s="4">
        <v>3.5823178137334</v>
      </c>
      <c r="AN84" s="4">
        <f t="shared" si="6"/>
        <v>3116.8364909092338</v>
      </c>
      <c r="AO84" s="4">
        <f t="shared" si="7"/>
        <v>3.1168364909092339</v>
      </c>
      <c r="AP84" s="4"/>
    </row>
    <row r="85" spans="1:42" x14ac:dyDescent="0.25">
      <c r="A85" t="s">
        <v>104</v>
      </c>
      <c r="B85" t="s">
        <v>20</v>
      </c>
      <c r="C85" t="s">
        <v>21</v>
      </c>
      <c r="D85">
        <v>572.9</v>
      </c>
      <c r="E85">
        <v>607.1</v>
      </c>
      <c r="F85">
        <v>603.4</v>
      </c>
      <c r="G85">
        <v>630.1</v>
      </c>
      <c r="H85">
        <v>631.4</v>
      </c>
      <c r="I85">
        <v>659.9</v>
      </c>
      <c r="J85">
        <v>686.80000000000007</v>
      </c>
      <c r="K85">
        <v>698</v>
      </c>
      <c r="L85">
        <v>688.6</v>
      </c>
      <c r="M85">
        <v>710.34580894621149</v>
      </c>
      <c r="N85">
        <v>755.69827489916224</v>
      </c>
      <c r="O85">
        <v>709.51570009808722</v>
      </c>
      <c r="P85">
        <v>709.25918848642448</v>
      </c>
      <c r="Q85">
        <v>733.92484286141882</v>
      </c>
      <c r="R85">
        <v>732.01821492537317</v>
      </c>
      <c r="S85">
        <v>726.31745569029852</v>
      </c>
      <c r="T85">
        <v>760.8163849533064</v>
      </c>
      <c r="U85">
        <v>800.53327080890972</v>
      </c>
      <c r="V85">
        <v>790.80376787515581</v>
      </c>
      <c r="W85">
        <v>800.06010669828106</v>
      </c>
      <c r="X85">
        <v>825.8515261839575</v>
      </c>
      <c r="AG85" t="s">
        <v>104</v>
      </c>
      <c r="AH85">
        <v>800.06010669828106</v>
      </c>
      <c r="AI85">
        <v>3.3793341730000002</v>
      </c>
      <c r="AJ85">
        <f t="shared" si="4"/>
        <v>2703.6704590195277</v>
      </c>
      <c r="AK85" s="4">
        <f t="shared" si="5"/>
        <v>2.7036704590195275</v>
      </c>
      <c r="AL85" s="4"/>
      <c r="AM85" s="4">
        <v>3.5823178137334</v>
      </c>
      <c r="AN85" s="4">
        <f t="shared" si="6"/>
        <v>2866.0695722826968</v>
      </c>
      <c r="AO85" s="4">
        <f t="shared" si="7"/>
        <v>2.8660695722826968</v>
      </c>
      <c r="AP85" s="4"/>
    </row>
    <row r="86" spans="1:42" x14ac:dyDescent="0.25">
      <c r="A86" t="s">
        <v>105</v>
      </c>
      <c r="B86" t="s">
        <v>20</v>
      </c>
      <c r="C86" t="s">
        <v>21</v>
      </c>
      <c r="D86">
        <v>515.6</v>
      </c>
      <c r="E86">
        <v>515.6</v>
      </c>
      <c r="F86">
        <v>523</v>
      </c>
      <c r="G86">
        <v>533.5</v>
      </c>
      <c r="H86">
        <v>521.4</v>
      </c>
      <c r="I86">
        <v>561.4</v>
      </c>
      <c r="J86">
        <v>578.70000000000005</v>
      </c>
      <c r="K86">
        <v>600.5</v>
      </c>
      <c r="L86">
        <v>590.4</v>
      </c>
      <c r="M86">
        <v>580.32740273842001</v>
      </c>
      <c r="N86">
        <v>611.76071051815074</v>
      </c>
      <c r="O86">
        <v>609.31629475232967</v>
      </c>
      <c r="P86">
        <v>635.52205357682772</v>
      </c>
      <c r="Q86">
        <v>630.24304699191862</v>
      </c>
      <c r="R86">
        <v>613.45503880597016</v>
      </c>
      <c r="S86">
        <v>646.75380422108208</v>
      </c>
      <c r="T86">
        <v>659.24816862071975</v>
      </c>
      <c r="U86">
        <v>670.89296600234479</v>
      </c>
      <c r="V86">
        <v>668.73703494926713</v>
      </c>
      <c r="W86">
        <v>674.33097213989333</v>
      </c>
      <c r="X86">
        <v>706.77004427098507</v>
      </c>
      <c r="AG86" t="s">
        <v>105</v>
      </c>
      <c r="AH86">
        <v>674.33097213989333</v>
      </c>
      <c r="AI86">
        <v>3.3793341730000002</v>
      </c>
      <c r="AJ86">
        <f t="shared" si="4"/>
        <v>2278.7896980646524</v>
      </c>
      <c r="AK86" s="4">
        <f t="shared" si="5"/>
        <v>2.2787896980646525</v>
      </c>
      <c r="AL86" s="4"/>
      <c r="AM86" s="4">
        <v>3.5823178137334</v>
      </c>
      <c r="AN86" s="4">
        <f t="shared" si="6"/>
        <v>2415.6678538489009</v>
      </c>
      <c r="AO86" s="4">
        <f t="shared" si="7"/>
        <v>2.4156678538489009</v>
      </c>
      <c r="AP86" s="4"/>
    </row>
    <row r="87" spans="1:42" x14ac:dyDescent="0.25">
      <c r="A87" t="s">
        <v>106</v>
      </c>
      <c r="B87" t="s">
        <v>20</v>
      </c>
      <c r="C87" t="s">
        <v>21</v>
      </c>
      <c r="D87">
        <v>218.5</v>
      </c>
      <c r="E87">
        <v>220.3</v>
      </c>
      <c r="F87">
        <v>201.7</v>
      </c>
      <c r="G87">
        <v>224</v>
      </c>
      <c r="H87">
        <v>230.1</v>
      </c>
      <c r="I87">
        <v>243.5</v>
      </c>
      <c r="J87">
        <v>239.10000000000002</v>
      </c>
      <c r="K87">
        <v>244.4</v>
      </c>
      <c r="L87">
        <v>237.5</v>
      </c>
      <c r="M87">
        <v>252.39899361741567</v>
      </c>
      <c r="N87">
        <v>257.2936735960285</v>
      </c>
      <c r="O87">
        <v>244.94718612064739</v>
      </c>
      <c r="P87">
        <v>256.92410654895082</v>
      </c>
      <c r="Q87">
        <v>232.61250523795275</v>
      </c>
      <c r="R87">
        <v>257.26022089552242</v>
      </c>
      <c r="S87">
        <v>280.34853952891791</v>
      </c>
      <c r="T87">
        <v>254.9555290489628</v>
      </c>
      <c r="U87">
        <v>259.08916764361084</v>
      </c>
      <c r="V87">
        <v>262.73333827805135</v>
      </c>
      <c r="W87">
        <v>277.80017783046827</v>
      </c>
      <c r="X87">
        <v>258.42783829440208</v>
      </c>
      <c r="AG87" t="s">
        <v>106</v>
      </c>
      <c r="AH87">
        <v>277.80017783046827</v>
      </c>
      <c r="AI87">
        <v>3.3793341730000002</v>
      </c>
      <c r="AJ87">
        <f t="shared" si="4"/>
        <v>938.77963420797846</v>
      </c>
      <c r="AK87" s="4">
        <f t="shared" si="5"/>
        <v>0.9387796342079785</v>
      </c>
      <c r="AL87" s="4"/>
      <c r="AM87" s="4">
        <v>3.5823178137334</v>
      </c>
      <c r="AN87" s="4">
        <f t="shared" si="6"/>
        <v>995.16852570039282</v>
      </c>
      <c r="AO87" s="4">
        <f t="shared" si="7"/>
        <v>0.99516852570039283</v>
      </c>
      <c r="AP87" s="4"/>
    </row>
    <row r="88" spans="1:42" x14ac:dyDescent="0.25">
      <c r="A88" t="s">
        <v>107</v>
      </c>
      <c r="B88" t="s">
        <v>20</v>
      </c>
      <c r="C88" t="s">
        <v>21</v>
      </c>
      <c r="D88">
        <v>410.3</v>
      </c>
      <c r="E88">
        <v>416.8</v>
      </c>
      <c r="F88">
        <v>415.90000000000003</v>
      </c>
      <c r="G88">
        <v>424.3</v>
      </c>
      <c r="H88">
        <v>401.3</v>
      </c>
      <c r="I88">
        <v>429.20000000000005</v>
      </c>
      <c r="J88">
        <v>453.90000000000003</v>
      </c>
      <c r="K88">
        <v>450</v>
      </c>
      <c r="L88">
        <v>451.6</v>
      </c>
      <c r="M88">
        <v>459.81733096745148</v>
      </c>
      <c r="N88">
        <v>475.88110766366742</v>
      </c>
      <c r="O88">
        <v>470.33473822952431</v>
      </c>
      <c r="P88">
        <v>457.78728910927009</v>
      </c>
      <c r="Q88">
        <v>487.70164022747679</v>
      </c>
      <c r="R88">
        <v>482.60415522388058</v>
      </c>
      <c r="S88">
        <v>481.91390799906708</v>
      </c>
      <c r="T88">
        <v>499.95962528728944</v>
      </c>
      <c r="U88">
        <v>490.52218053927311</v>
      </c>
      <c r="V88">
        <v>491.74653770841991</v>
      </c>
      <c r="W88">
        <v>506.83085358624771</v>
      </c>
      <c r="X88">
        <v>496.52921302498982</v>
      </c>
      <c r="AG88" t="s">
        <v>107</v>
      </c>
      <c r="AH88">
        <v>506.83085358624771</v>
      </c>
      <c r="AI88">
        <v>3.3793341730000002</v>
      </c>
      <c r="AJ88">
        <f t="shared" si="4"/>
        <v>1712.7508234547665</v>
      </c>
      <c r="AK88" s="4">
        <f t="shared" si="5"/>
        <v>1.7127508234547666</v>
      </c>
      <c r="AL88" s="4"/>
      <c r="AM88" s="4">
        <v>3.5823178137334</v>
      </c>
      <c r="AN88" s="4">
        <f t="shared" si="6"/>
        <v>1815.6291953517198</v>
      </c>
      <c r="AO88" s="4">
        <f t="shared" si="7"/>
        <v>1.8156291953517198</v>
      </c>
      <c r="AP88" s="4"/>
    </row>
    <row r="89" spans="1:42" x14ac:dyDescent="0.25">
      <c r="A89" t="s">
        <v>108</v>
      </c>
      <c r="B89" t="s">
        <v>20</v>
      </c>
      <c r="C89" t="s">
        <v>21</v>
      </c>
      <c r="D89">
        <v>445.6</v>
      </c>
      <c r="E89">
        <v>459</v>
      </c>
      <c r="F89">
        <v>482.7</v>
      </c>
      <c r="G89">
        <v>485.7</v>
      </c>
      <c r="H89">
        <v>509.4</v>
      </c>
      <c r="I89">
        <v>489.3</v>
      </c>
      <c r="J89">
        <v>515.1</v>
      </c>
      <c r="K89">
        <v>531</v>
      </c>
      <c r="L89">
        <v>535.20000000000005</v>
      </c>
      <c r="M89">
        <v>539.24587780396735</v>
      </c>
      <c r="N89">
        <v>548.74375736891102</v>
      </c>
      <c r="O89">
        <v>539.33807932810203</v>
      </c>
      <c r="P89">
        <v>545.92302412771369</v>
      </c>
      <c r="Q89">
        <v>556.97234360969776</v>
      </c>
      <c r="R89">
        <v>548.17231044776122</v>
      </c>
      <c r="S89">
        <v>549.60932835820904</v>
      </c>
      <c r="T89">
        <v>576.51160503883852</v>
      </c>
      <c r="U89">
        <v>601.43575615474799</v>
      </c>
      <c r="V89">
        <v>596.89794695306477</v>
      </c>
      <c r="W89">
        <v>594.04685832839357</v>
      </c>
      <c r="X89">
        <v>603.1944166132696</v>
      </c>
      <c r="AG89" t="s">
        <v>108</v>
      </c>
      <c r="AH89">
        <v>594.04685832839357</v>
      </c>
      <c r="AI89">
        <v>3.3793341730000002</v>
      </c>
      <c r="AJ89">
        <f t="shared" si="4"/>
        <v>2007.48284871243</v>
      </c>
      <c r="AK89" s="4">
        <f t="shared" si="5"/>
        <v>2.0074828487124301</v>
      </c>
      <c r="AL89" s="4"/>
      <c r="AM89" s="4">
        <v>3.5823178137334</v>
      </c>
      <c r="AN89" s="4">
        <f t="shared" si="6"/>
        <v>2128.0646427821657</v>
      </c>
      <c r="AO89" s="4">
        <f t="shared" si="7"/>
        <v>2.1280646427821659</v>
      </c>
      <c r="AP89" s="4"/>
    </row>
    <row r="90" spans="1:42" x14ac:dyDescent="0.25">
      <c r="A90" t="s">
        <v>109</v>
      </c>
      <c r="B90" t="s">
        <v>20</v>
      </c>
      <c r="C90" t="s">
        <v>21</v>
      </c>
      <c r="D90">
        <v>716.7</v>
      </c>
      <c r="E90">
        <v>708.4</v>
      </c>
      <c r="F90">
        <v>725.2</v>
      </c>
      <c r="G90">
        <v>752.1</v>
      </c>
      <c r="H90">
        <v>755.4</v>
      </c>
      <c r="I90">
        <v>818.6</v>
      </c>
      <c r="J90">
        <v>822.4</v>
      </c>
      <c r="K90">
        <v>822.4</v>
      </c>
      <c r="L90">
        <v>829</v>
      </c>
      <c r="M90">
        <v>835.86194019968752</v>
      </c>
      <c r="N90">
        <v>844.09797393732549</v>
      </c>
      <c r="O90">
        <v>869.99386954389422</v>
      </c>
      <c r="P90">
        <v>878.47630465017846</v>
      </c>
      <c r="Q90">
        <v>878.77276863214615</v>
      </c>
      <c r="R90">
        <v>870.68569552238819</v>
      </c>
      <c r="S90">
        <v>901.0682281949629</v>
      </c>
      <c r="T90">
        <v>919.06522561312647</v>
      </c>
      <c r="U90">
        <v>957.35101992966008</v>
      </c>
      <c r="V90">
        <v>991.11114638343315</v>
      </c>
      <c r="W90">
        <v>1030.8920272673386</v>
      </c>
      <c r="X90">
        <v>1031.1024523795654</v>
      </c>
      <c r="AG90" t="s">
        <v>109</v>
      </c>
      <c r="AH90">
        <v>1030.8920272673386</v>
      </c>
      <c r="AI90">
        <v>3.3793341730000002</v>
      </c>
      <c r="AJ90">
        <f t="shared" si="4"/>
        <v>3483.7286564177653</v>
      </c>
      <c r="AK90" s="4">
        <f t="shared" si="5"/>
        <v>3.4837286564177652</v>
      </c>
      <c r="AL90" s="4"/>
      <c r="AM90" s="4">
        <v>3.5823178137334</v>
      </c>
      <c r="AN90" s="4">
        <f t="shared" si="6"/>
        <v>3692.982873315525</v>
      </c>
      <c r="AO90" s="4">
        <f t="shared" si="7"/>
        <v>3.692982873315525</v>
      </c>
      <c r="AP90" s="4"/>
    </row>
    <row r="91" spans="1:42" x14ac:dyDescent="0.25">
      <c r="A91" t="s">
        <v>110</v>
      </c>
      <c r="B91" t="s">
        <v>20</v>
      </c>
      <c r="C91" t="s">
        <v>21</v>
      </c>
      <c r="D91">
        <v>738.4</v>
      </c>
      <c r="E91">
        <v>752.9</v>
      </c>
      <c r="F91">
        <v>771.1</v>
      </c>
      <c r="G91">
        <v>781.19999999999993</v>
      </c>
      <c r="H91">
        <v>823.6</v>
      </c>
      <c r="I91">
        <v>830.8</v>
      </c>
      <c r="J91">
        <v>822.30000000000007</v>
      </c>
      <c r="K91">
        <v>834.4</v>
      </c>
      <c r="L91">
        <v>838.09999999999991</v>
      </c>
      <c r="M91">
        <v>868.71819963452424</v>
      </c>
      <c r="N91">
        <v>893.51363636363646</v>
      </c>
      <c r="O91">
        <v>860.47528813143708</v>
      </c>
      <c r="P91">
        <v>899.60030839934689</v>
      </c>
      <c r="Q91">
        <v>893.16286141873707</v>
      </c>
      <c r="R91">
        <v>888.34710447761188</v>
      </c>
      <c r="S91">
        <v>951.26370685634333</v>
      </c>
      <c r="T91">
        <v>947.56454193698528</v>
      </c>
      <c r="U91">
        <v>959.7370222743258</v>
      </c>
      <c r="V91">
        <v>934.79025692754988</v>
      </c>
      <c r="W91">
        <v>965.85566093657383</v>
      </c>
      <c r="X91">
        <v>965.40645424360685</v>
      </c>
      <c r="AG91" t="s">
        <v>110</v>
      </c>
      <c r="AH91">
        <v>965.85566093657383</v>
      </c>
      <c r="AI91">
        <v>3.3793341730000002</v>
      </c>
      <c r="AJ91">
        <f t="shared" si="4"/>
        <v>3263.9490411884653</v>
      </c>
      <c r="AK91" s="4">
        <f t="shared" si="5"/>
        <v>3.2639490411884653</v>
      </c>
      <c r="AL91" s="4"/>
      <c r="AM91" s="4">
        <v>3.5823178137334</v>
      </c>
      <c r="AN91" s="4">
        <f t="shared" si="6"/>
        <v>3460.0019396683351</v>
      </c>
      <c r="AO91" s="4">
        <f t="shared" si="7"/>
        <v>3.4600019396683352</v>
      </c>
      <c r="AP91" s="4"/>
    </row>
    <row r="92" spans="1:42" x14ac:dyDescent="0.25">
      <c r="A92" t="s">
        <v>111</v>
      </c>
      <c r="B92" t="s">
        <v>20</v>
      </c>
      <c r="C92" t="s">
        <v>21</v>
      </c>
      <c r="D92">
        <v>565.70000000000005</v>
      </c>
      <c r="E92">
        <v>594.5</v>
      </c>
      <c r="F92">
        <v>606.1</v>
      </c>
      <c r="G92">
        <v>597.4</v>
      </c>
      <c r="H92">
        <v>616.9</v>
      </c>
      <c r="I92">
        <v>637.29999999999995</v>
      </c>
      <c r="J92">
        <v>630.19999999999993</v>
      </c>
      <c r="K92">
        <v>610.9</v>
      </c>
      <c r="L92">
        <v>610.30000000000007</v>
      </c>
      <c r="M92">
        <v>647.18463412696303</v>
      </c>
      <c r="N92">
        <v>671.77396524976734</v>
      </c>
      <c r="O92">
        <v>670.49363965179009</v>
      </c>
      <c r="P92">
        <v>677.57738707141573</v>
      </c>
      <c r="Q92">
        <v>683.22580065848547</v>
      </c>
      <c r="R92">
        <v>696.74933134328364</v>
      </c>
      <c r="S92">
        <v>743.40841301305966</v>
      </c>
      <c r="T92">
        <v>740.42087976027699</v>
      </c>
      <c r="U92">
        <v>739.20860492379825</v>
      </c>
      <c r="V92">
        <v>738.28368539725864</v>
      </c>
      <c r="W92">
        <v>738.46994665085958</v>
      </c>
      <c r="X92">
        <v>760.66938603133929</v>
      </c>
      <c r="AG92" t="s">
        <v>111</v>
      </c>
      <c r="AH92">
        <v>738.46994665085958</v>
      </c>
      <c r="AI92">
        <v>3.3793341730000002</v>
      </c>
      <c r="AJ92">
        <f t="shared" si="4"/>
        <v>2495.5367264507368</v>
      </c>
      <c r="AK92" s="4">
        <f t="shared" si="5"/>
        <v>2.4955367264507369</v>
      </c>
      <c r="AL92" s="4"/>
      <c r="AM92" s="4">
        <v>3.5823178137334</v>
      </c>
      <c r="AN92" s="4">
        <f t="shared" si="6"/>
        <v>2645.4340447941277</v>
      </c>
      <c r="AO92" s="4">
        <f t="shared" si="7"/>
        <v>2.6454340447941278</v>
      </c>
      <c r="AP92" s="4"/>
    </row>
    <row r="93" spans="1:42" x14ac:dyDescent="0.25">
      <c r="A93" t="s">
        <v>112</v>
      </c>
      <c r="B93" t="s">
        <v>20</v>
      </c>
      <c r="C93" t="s">
        <v>21</v>
      </c>
      <c r="D93">
        <v>545.6</v>
      </c>
      <c r="E93">
        <v>561.70000000000005</v>
      </c>
      <c r="F93">
        <v>564.20000000000005</v>
      </c>
      <c r="G93">
        <v>563.6</v>
      </c>
      <c r="H93">
        <v>568.70000000000005</v>
      </c>
      <c r="I93">
        <v>569.6</v>
      </c>
      <c r="J93">
        <v>623.59999999999991</v>
      </c>
      <c r="K93">
        <v>617</v>
      </c>
      <c r="L93">
        <v>633.9</v>
      </c>
      <c r="M93">
        <v>622.86344977356396</v>
      </c>
      <c r="N93">
        <v>615.56742475954081</v>
      </c>
      <c r="O93">
        <v>625.32274705738109</v>
      </c>
      <c r="P93">
        <v>646.26791437382849</v>
      </c>
      <c r="Q93">
        <v>643.96777012870405</v>
      </c>
      <c r="R93">
        <v>647.03900895522395</v>
      </c>
      <c r="S93">
        <v>628.44710820895511</v>
      </c>
      <c r="T93">
        <v>674.1387513455328</v>
      </c>
      <c r="U93">
        <v>681.90807737397427</v>
      </c>
      <c r="V93">
        <v>703.19662968017565</v>
      </c>
      <c r="W93">
        <v>735.28150563129816</v>
      </c>
      <c r="X93">
        <v>728.03402166948217</v>
      </c>
      <c r="AG93" t="s">
        <v>112</v>
      </c>
      <c r="AH93">
        <v>735.28150563129816</v>
      </c>
      <c r="AI93">
        <v>3.3793341730000002</v>
      </c>
      <c r="AJ93">
        <f t="shared" si="4"/>
        <v>2484.761918754738</v>
      </c>
      <c r="AK93" s="4">
        <f t="shared" si="5"/>
        <v>2.4847619187547378</v>
      </c>
      <c r="AL93" s="4"/>
      <c r="AM93" s="4">
        <v>3.5823178137334</v>
      </c>
      <c r="AN93" s="4">
        <f t="shared" si="6"/>
        <v>2634.0120357317146</v>
      </c>
      <c r="AO93" s="4">
        <f t="shared" si="7"/>
        <v>2.6340120357317147</v>
      </c>
      <c r="AP93" s="4"/>
    </row>
    <row r="94" spans="1:42" x14ac:dyDescent="0.25">
      <c r="A94" t="s">
        <v>113</v>
      </c>
      <c r="B94" t="s">
        <v>20</v>
      </c>
      <c r="C94" t="s">
        <v>21</v>
      </c>
      <c r="O94">
        <v>461.18151054438454</v>
      </c>
      <c r="P94">
        <v>474.13874947088345</v>
      </c>
      <c r="Q94">
        <v>496.26932056270579</v>
      </c>
      <c r="R94">
        <v>493.73392238805963</v>
      </c>
      <c r="S94">
        <v>518.04321653451484</v>
      </c>
      <c r="T94">
        <v>516.42715212521443</v>
      </c>
      <c r="U94">
        <v>552.14521688159437</v>
      </c>
      <c r="V94">
        <v>518.0499080282442</v>
      </c>
      <c r="W94">
        <v>548.31458209839957</v>
      </c>
      <c r="X94">
        <v>568.54050212617233</v>
      </c>
      <c r="AG94" t="s">
        <v>113</v>
      </c>
      <c r="AH94">
        <v>548.31458209839957</v>
      </c>
      <c r="AI94">
        <v>3.3793341730000002</v>
      </c>
      <c r="AJ94">
        <f t="shared" si="4"/>
        <v>1852.9382048393359</v>
      </c>
      <c r="AK94" s="4">
        <f t="shared" si="5"/>
        <v>1.8529382048393359</v>
      </c>
      <c r="AL94" s="4"/>
      <c r="AM94" s="4">
        <v>3.5823178137334</v>
      </c>
      <c r="AN94" s="4">
        <f t="shared" si="6"/>
        <v>1964.2370949808817</v>
      </c>
      <c r="AO94" s="4">
        <f t="shared" si="7"/>
        <v>1.9642370949808816</v>
      </c>
      <c r="AP94" s="4"/>
    </row>
    <row r="95" spans="1:42" x14ac:dyDescent="0.25">
      <c r="A95" t="s">
        <v>114</v>
      </c>
      <c r="B95" t="s">
        <v>20</v>
      </c>
      <c r="C95" t="s">
        <v>21</v>
      </c>
      <c r="O95">
        <v>919.90471432074571</v>
      </c>
      <c r="P95">
        <v>918.20731692568177</v>
      </c>
      <c r="Q95">
        <v>945.10477102663879</v>
      </c>
      <c r="R95">
        <v>1012.3688298507462</v>
      </c>
      <c r="S95">
        <v>1060.2623921408583</v>
      </c>
      <c r="T95">
        <v>1095.826878654758</v>
      </c>
      <c r="U95">
        <v>1108.6492848769051</v>
      </c>
      <c r="V95">
        <v>1162.878615083368</v>
      </c>
      <c r="W95">
        <v>1195.0813574392412</v>
      </c>
      <c r="X95">
        <v>1225.1517329760588</v>
      </c>
      <c r="AG95" t="s">
        <v>114</v>
      </c>
      <c r="AH95">
        <v>1195.0813574392412</v>
      </c>
      <c r="AI95">
        <v>3.3793341730000002</v>
      </c>
      <c r="AJ95">
        <f t="shared" si="4"/>
        <v>4038.5792707096557</v>
      </c>
      <c r="AK95" s="4">
        <f t="shared" si="5"/>
        <v>4.0385792707096559</v>
      </c>
      <c r="AL95" s="4"/>
      <c r="AM95" s="4">
        <v>3.5823178137334</v>
      </c>
      <c r="AN95" s="4">
        <f t="shared" si="6"/>
        <v>4281.1612356152864</v>
      </c>
      <c r="AO95" s="4">
        <f t="shared" si="7"/>
        <v>4.2811612356152864</v>
      </c>
      <c r="AP95" s="4"/>
    </row>
    <row r="96" spans="1:42" x14ac:dyDescent="0.25">
      <c r="A96" t="s">
        <v>115</v>
      </c>
      <c r="B96" t="s">
        <v>20</v>
      </c>
      <c r="C96" t="s">
        <v>21</v>
      </c>
      <c r="O96">
        <v>652.43720880333501</v>
      </c>
      <c r="P96">
        <v>649.61581907238315</v>
      </c>
      <c r="Q96">
        <v>646.8669500149656</v>
      </c>
      <c r="R96">
        <v>652.62598805970163</v>
      </c>
      <c r="S96">
        <v>699.64619286380605</v>
      </c>
      <c r="T96">
        <v>744.64502371047058</v>
      </c>
      <c r="U96">
        <v>778.05356389214535</v>
      </c>
      <c r="V96">
        <v>795.88718329080859</v>
      </c>
      <c r="W96">
        <v>809.61321873147597</v>
      </c>
      <c r="X96">
        <v>808.44563989048754</v>
      </c>
      <c r="AG96" t="s">
        <v>115</v>
      </c>
      <c r="AH96">
        <v>809.61321873147597</v>
      </c>
      <c r="AI96">
        <v>3.3793341730000002</v>
      </c>
      <c r="AJ96">
        <f t="shared" si="4"/>
        <v>2735.9536169718008</v>
      </c>
      <c r="AK96" s="4">
        <f t="shared" si="5"/>
        <v>2.7359536169718006</v>
      </c>
      <c r="AL96" s="4"/>
      <c r="AM96" s="4">
        <v>3.5823178137334</v>
      </c>
      <c r="AN96" s="4">
        <f t="shared" si="6"/>
        <v>2900.291855695802</v>
      </c>
      <c r="AO96" s="4">
        <f t="shared" si="7"/>
        <v>2.9002918556958019</v>
      </c>
      <c r="AP96" s="4"/>
    </row>
    <row r="97" spans="1:42" x14ac:dyDescent="0.25">
      <c r="A97" t="s">
        <v>116</v>
      </c>
      <c r="B97" t="s">
        <v>20</v>
      </c>
      <c r="C97" t="s">
        <v>21</v>
      </c>
      <c r="O97">
        <v>511.08485164296229</v>
      </c>
      <c r="P97">
        <v>499.20247324182128</v>
      </c>
      <c r="Q97">
        <v>512.93110445974264</v>
      </c>
      <c r="R97">
        <v>561.96250149253729</v>
      </c>
      <c r="S97">
        <v>546.72890625000002</v>
      </c>
      <c r="T97">
        <v>535.21664678672221</v>
      </c>
      <c r="U97">
        <v>562.5926025791324</v>
      </c>
      <c r="V97">
        <v>573.83396131252584</v>
      </c>
      <c r="W97">
        <v>574.71896858328398</v>
      </c>
      <c r="X97">
        <v>600.67562765771538</v>
      </c>
      <c r="AG97" t="s">
        <v>116</v>
      </c>
      <c r="AH97">
        <v>574.71896858328398</v>
      </c>
      <c r="AI97">
        <v>3.3793341730000002</v>
      </c>
      <c r="AJ97">
        <f t="shared" si="4"/>
        <v>1942.1674504048051</v>
      </c>
      <c r="AK97" s="4">
        <f t="shared" si="5"/>
        <v>1.942167450404805</v>
      </c>
      <c r="AL97" s="4"/>
      <c r="AM97" s="4">
        <v>3.5823178137334</v>
      </c>
      <c r="AN97" s="4">
        <f t="shared" si="6"/>
        <v>2058.8259990463844</v>
      </c>
      <c r="AO97" s="4">
        <f t="shared" si="7"/>
        <v>2.0588259990463844</v>
      </c>
      <c r="AP97" s="4"/>
    </row>
    <row r="98" spans="1:42" x14ac:dyDescent="0.25">
      <c r="A98" t="s">
        <v>117</v>
      </c>
      <c r="B98" t="s">
        <v>20</v>
      </c>
      <c r="C98" t="s">
        <v>21</v>
      </c>
      <c r="O98">
        <v>770.40082454634637</v>
      </c>
      <c r="P98">
        <v>780.53035012396447</v>
      </c>
      <c r="Q98">
        <v>797.51151750972758</v>
      </c>
      <c r="R98">
        <v>797.98714029850748</v>
      </c>
      <c r="S98">
        <v>838.6576405083955</v>
      </c>
      <c r="T98">
        <v>832.70737206528383</v>
      </c>
      <c r="U98">
        <v>841.50723329425546</v>
      </c>
      <c r="V98">
        <v>863.38280721533249</v>
      </c>
      <c r="W98">
        <v>887.54513930053349</v>
      </c>
      <c r="X98">
        <v>870.64363895846679</v>
      </c>
      <c r="AG98" t="s">
        <v>117</v>
      </c>
      <c r="AH98">
        <v>887.54513930053349</v>
      </c>
      <c r="AI98">
        <v>3.3793341730000002</v>
      </c>
      <c r="AJ98">
        <f t="shared" si="4"/>
        <v>2999.3116193183382</v>
      </c>
      <c r="AK98" s="4">
        <f t="shared" si="5"/>
        <v>2.999311619318338</v>
      </c>
      <c r="AL98" s="4"/>
      <c r="AM98" s="4">
        <v>3.5823178137334</v>
      </c>
      <c r="AN98" s="4">
        <f t="shared" si="6"/>
        <v>3179.4687630087928</v>
      </c>
      <c r="AO98" s="4">
        <f t="shared" si="7"/>
        <v>3.179468763008793</v>
      </c>
      <c r="AP98" s="4"/>
    </row>
    <row r="99" spans="1:42" x14ac:dyDescent="0.25">
      <c r="A99" t="s">
        <v>118</v>
      </c>
      <c r="B99" t="s">
        <v>20</v>
      </c>
      <c r="C99" t="s">
        <v>21</v>
      </c>
      <c r="D99">
        <v>813.3</v>
      </c>
      <c r="E99">
        <v>852.1</v>
      </c>
      <c r="F99">
        <v>860.69999999999993</v>
      </c>
      <c r="G99">
        <v>856.80000000000007</v>
      </c>
      <c r="H99">
        <v>874.7</v>
      </c>
      <c r="I99">
        <v>855.19999999999993</v>
      </c>
      <c r="J99">
        <v>887</v>
      </c>
      <c r="K99">
        <v>916.5</v>
      </c>
      <c r="L99">
        <v>873.1</v>
      </c>
      <c r="M99">
        <v>919.6311184088562</v>
      </c>
      <c r="N99">
        <v>934.92323301272097</v>
      </c>
      <c r="O99">
        <v>925.73148908778808</v>
      </c>
      <c r="P99">
        <v>939.25467134304893</v>
      </c>
      <c r="Q99">
        <v>948.74660281352897</v>
      </c>
      <c r="R99">
        <v>966.34139701492541</v>
      </c>
      <c r="S99">
        <v>978.1750408115671</v>
      </c>
      <c r="T99">
        <v>983.2764088092398</v>
      </c>
      <c r="U99">
        <v>995.20622508792496</v>
      </c>
      <c r="V99">
        <v>1012.3928202693884</v>
      </c>
      <c r="W99">
        <v>1032.4049199762892</v>
      </c>
      <c r="X99">
        <v>1046.3054086328423</v>
      </c>
      <c r="AG99" t="s">
        <v>118</v>
      </c>
      <c r="AH99">
        <v>1032.4049199762892</v>
      </c>
      <c r="AI99">
        <v>3.3793341730000002</v>
      </c>
      <c r="AJ99">
        <f t="shared" si="4"/>
        <v>3488.8412264492044</v>
      </c>
      <c r="AK99" s="4">
        <f t="shared" si="5"/>
        <v>3.4888412264492046</v>
      </c>
      <c r="AL99" s="4"/>
      <c r="AM99" s="4">
        <v>3.5823178137334</v>
      </c>
      <c r="AN99" s="4">
        <f t="shared" si="6"/>
        <v>3698.4025358170661</v>
      </c>
      <c r="AO99" s="4">
        <f t="shared" si="7"/>
        <v>3.698402535817066</v>
      </c>
      <c r="AP99" s="4"/>
    </row>
    <row r="100" spans="1:42" x14ac:dyDescent="0.25">
      <c r="A100" t="s">
        <v>119</v>
      </c>
      <c r="B100" t="s">
        <v>20</v>
      </c>
      <c r="C100" t="s">
        <v>21</v>
      </c>
      <c r="D100">
        <v>985.5</v>
      </c>
      <c r="E100">
        <v>981.2</v>
      </c>
      <c r="F100">
        <v>977.2</v>
      </c>
      <c r="G100">
        <v>981.8</v>
      </c>
      <c r="H100">
        <v>1002.5999999999999</v>
      </c>
      <c r="I100">
        <v>1000.5</v>
      </c>
      <c r="J100">
        <v>998.6</v>
      </c>
      <c r="K100">
        <v>1030.8</v>
      </c>
      <c r="L100">
        <v>1048</v>
      </c>
      <c r="M100">
        <v>1071.9348340792922</v>
      </c>
      <c r="N100">
        <v>1056.5967700899782</v>
      </c>
      <c r="O100">
        <v>1082.7837542913192</v>
      </c>
      <c r="P100">
        <v>1081.4703876156498</v>
      </c>
      <c r="Q100">
        <v>1076.0844238252021</v>
      </c>
      <c r="R100">
        <v>1097.2676417910448</v>
      </c>
      <c r="S100">
        <v>1085.0926714085822</v>
      </c>
      <c r="T100">
        <v>1125.634250720042</v>
      </c>
      <c r="U100">
        <v>1159.1924384525205</v>
      </c>
      <c r="V100">
        <v>1199.356295615024</v>
      </c>
      <c r="W100">
        <v>1134.655512744517</v>
      </c>
      <c r="X100">
        <v>1181.4829469330693</v>
      </c>
      <c r="AG100" t="s">
        <v>119</v>
      </c>
      <c r="AH100">
        <v>1134.655512744517</v>
      </c>
      <c r="AI100">
        <v>3.3793341730000002</v>
      </c>
      <c r="AJ100">
        <f t="shared" si="4"/>
        <v>3834.3801488003833</v>
      </c>
      <c r="AK100" s="4">
        <f t="shared" si="5"/>
        <v>3.8343801488003835</v>
      </c>
      <c r="AL100" s="4"/>
      <c r="AM100" s="4">
        <v>3.5823178137334</v>
      </c>
      <c r="AN100" s="4">
        <f t="shared" si="6"/>
        <v>4064.6966557554879</v>
      </c>
      <c r="AO100" s="4">
        <f t="shared" si="7"/>
        <v>4.0646966557554878</v>
      </c>
      <c r="AP100" s="4"/>
    </row>
    <row r="101" spans="1:42" x14ac:dyDescent="0.25">
      <c r="A101" t="s">
        <v>120</v>
      </c>
      <c r="B101" t="s">
        <v>20</v>
      </c>
      <c r="C101" t="s">
        <v>21</v>
      </c>
      <c r="D101">
        <v>638.30000000000007</v>
      </c>
      <c r="E101">
        <v>659.9</v>
      </c>
      <c r="F101">
        <v>643.69999999999993</v>
      </c>
      <c r="G101">
        <v>667.2</v>
      </c>
      <c r="H101">
        <v>658.1</v>
      </c>
      <c r="I101">
        <v>682.8</v>
      </c>
      <c r="J101">
        <v>691.1</v>
      </c>
      <c r="K101">
        <v>686.69999999999993</v>
      </c>
      <c r="L101">
        <v>704.6</v>
      </c>
      <c r="M101">
        <v>724.37539659418962</v>
      </c>
      <c r="N101">
        <v>735.48140862550429</v>
      </c>
      <c r="O101">
        <v>734.8618777587053</v>
      </c>
      <c r="P101">
        <v>715.53206748503339</v>
      </c>
      <c r="Q101">
        <v>718.71233762346617</v>
      </c>
      <c r="R101">
        <v>742.25565970149262</v>
      </c>
      <c r="S101">
        <v>766.62569962686575</v>
      </c>
      <c r="T101">
        <v>754.86767521019397</v>
      </c>
      <c r="U101">
        <v>758.47865181711609</v>
      </c>
      <c r="V101">
        <v>772.63134160090192</v>
      </c>
      <c r="W101">
        <v>788.3352993479549</v>
      </c>
      <c r="X101">
        <v>760.04148948564114</v>
      </c>
      <c r="AG101" t="s">
        <v>120</v>
      </c>
      <c r="AH101">
        <v>788.3352993479549</v>
      </c>
      <c r="AI101">
        <v>3.3793341730000002</v>
      </c>
      <c r="AJ101">
        <f t="shared" si="4"/>
        <v>2664.048416868729</v>
      </c>
      <c r="AK101" s="4">
        <f t="shared" si="5"/>
        <v>2.6640484168687291</v>
      </c>
      <c r="AL101" s="4"/>
      <c r="AM101" s="4">
        <v>3.5823178137334</v>
      </c>
      <c r="AN101" s="4">
        <f t="shared" si="6"/>
        <v>2824.0675860490314</v>
      </c>
      <c r="AO101" s="4">
        <f t="shared" si="7"/>
        <v>2.8240675860490314</v>
      </c>
      <c r="AP101" s="4"/>
    </row>
    <row r="102" spans="1:42" x14ac:dyDescent="0.25">
      <c r="A102" t="s">
        <v>121</v>
      </c>
      <c r="B102" t="s">
        <v>20</v>
      </c>
      <c r="C102" t="s">
        <v>21</v>
      </c>
      <c r="D102">
        <v>534.1</v>
      </c>
      <c r="E102">
        <v>532.29999999999995</v>
      </c>
      <c r="F102">
        <v>557.20000000000005</v>
      </c>
      <c r="G102">
        <v>544.59999999999991</v>
      </c>
      <c r="H102">
        <v>534.70000000000005</v>
      </c>
      <c r="I102">
        <v>564.4</v>
      </c>
      <c r="J102">
        <v>609.40000000000009</v>
      </c>
      <c r="K102">
        <v>584.6</v>
      </c>
      <c r="L102">
        <v>609.29999999999995</v>
      </c>
      <c r="M102">
        <v>599.48004978945426</v>
      </c>
      <c r="N102">
        <v>624.03214086255036</v>
      </c>
      <c r="O102">
        <v>606.57968060323697</v>
      </c>
      <c r="P102">
        <v>609.48804499002244</v>
      </c>
      <c r="Q102">
        <v>611.70539359473219</v>
      </c>
      <c r="R102">
        <v>617.01276417910458</v>
      </c>
      <c r="S102">
        <v>648.27996443563427</v>
      </c>
      <c r="T102">
        <v>685.90505338492414</v>
      </c>
      <c r="U102">
        <v>684.02508792497076</v>
      </c>
      <c r="V102">
        <v>676.41632943689535</v>
      </c>
      <c r="W102">
        <v>700.72495554238287</v>
      </c>
      <c r="X102">
        <v>724.40779693598188</v>
      </c>
      <c r="AG102" t="s">
        <v>121</v>
      </c>
      <c r="AH102">
        <v>700.72495554238287</v>
      </c>
      <c r="AI102">
        <v>3.3793341730000002</v>
      </c>
      <c r="AJ102">
        <f t="shared" si="4"/>
        <v>2367.9837881382805</v>
      </c>
      <c r="AK102" s="4">
        <f t="shared" si="5"/>
        <v>2.3679837881382806</v>
      </c>
      <c r="AL102" s="4"/>
      <c r="AM102" s="4">
        <v>3.5823178137334</v>
      </c>
      <c r="AN102" s="4">
        <f t="shared" si="6"/>
        <v>2510.2194907670228</v>
      </c>
      <c r="AO102" s="4">
        <f t="shared" si="7"/>
        <v>2.5102194907670228</v>
      </c>
      <c r="AP102" s="4"/>
    </row>
    <row r="103" spans="1:42" x14ac:dyDescent="0.25">
      <c r="A103" t="s">
        <v>122</v>
      </c>
      <c r="B103" t="s">
        <v>20</v>
      </c>
      <c r="C103" t="s">
        <v>21</v>
      </c>
      <c r="D103">
        <v>770.4</v>
      </c>
      <c r="E103">
        <v>796.2</v>
      </c>
      <c r="F103">
        <v>826.1</v>
      </c>
      <c r="G103">
        <v>833.8</v>
      </c>
      <c r="H103">
        <v>819.69999999999993</v>
      </c>
      <c r="I103">
        <v>812</v>
      </c>
      <c r="J103">
        <v>859.90000000000009</v>
      </c>
      <c r="K103">
        <v>877.6</v>
      </c>
      <c r="L103">
        <v>900.59999999999991</v>
      </c>
      <c r="M103">
        <v>890.36565587012365</v>
      </c>
      <c r="N103">
        <v>905.42146757679166</v>
      </c>
      <c r="O103">
        <v>911.39711868563029</v>
      </c>
      <c r="P103">
        <v>901.47307552760481</v>
      </c>
      <c r="Q103">
        <v>900.41355282849452</v>
      </c>
      <c r="R103">
        <v>922.08797611940292</v>
      </c>
      <c r="S103">
        <v>941.10663770988799</v>
      </c>
      <c r="T103">
        <v>977.38172984610003</v>
      </c>
      <c r="U103">
        <v>998.21039859320035</v>
      </c>
      <c r="V103">
        <v>1026.3950720939893</v>
      </c>
      <c r="W103">
        <v>1040.6267338470657</v>
      </c>
      <c r="X103">
        <v>1026.5756596959282</v>
      </c>
      <c r="AG103" t="s">
        <v>122</v>
      </c>
      <c r="AH103">
        <v>1040.6267338470657</v>
      </c>
      <c r="AI103">
        <v>3.3793341730000002</v>
      </c>
      <c r="AJ103">
        <f t="shared" si="4"/>
        <v>3516.6254830267649</v>
      </c>
      <c r="AK103" s="4">
        <f t="shared" si="5"/>
        <v>3.5166254830267647</v>
      </c>
      <c r="AL103" s="4"/>
      <c r="AM103" s="4">
        <v>3.5823178137334</v>
      </c>
      <c r="AN103" s="4">
        <f t="shared" si="6"/>
        <v>3727.855686107549</v>
      </c>
      <c r="AO103" s="4">
        <f t="shared" si="7"/>
        <v>3.7278556861075489</v>
      </c>
      <c r="AP103" s="4"/>
    </row>
    <row r="104" spans="1:42" x14ac:dyDescent="0.25">
      <c r="A104" t="s">
        <v>123</v>
      </c>
      <c r="B104" t="s">
        <v>20</v>
      </c>
      <c r="C104" t="s">
        <v>21</v>
      </c>
      <c r="D104">
        <v>401.2</v>
      </c>
      <c r="E104">
        <v>426.4</v>
      </c>
      <c r="F104">
        <v>398.3</v>
      </c>
      <c r="G104">
        <v>425.2</v>
      </c>
      <c r="H104">
        <v>422.9</v>
      </c>
      <c r="I104">
        <v>429.2</v>
      </c>
      <c r="J104">
        <v>423</v>
      </c>
      <c r="K104">
        <v>410</v>
      </c>
      <c r="L104">
        <v>435.9</v>
      </c>
      <c r="M104">
        <v>459.29480918456528</v>
      </c>
      <c r="N104">
        <v>442.91449891405517</v>
      </c>
      <c r="O104">
        <v>450.43071051986277</v>
      </c>
      <c r="P104">
        <v>458.25155409082663</v>
      </c>
      <c r="Q104">
        <v>461.12004190362171</v>
      </c>
      <c r="R104">
        <v>478.24331343283586</v>
      </c>
      <c r="S104">
        <v>478.24081156716414</v>
      </c>
      <c r="T104">
        <v>490.98704506444005</v>
      </c>
      <c r="U104">
        <v>469.48134818288389</v>
      </c>
      <c r="V104">
        <v>488.12339642793569</v>
      </c>
      <c r="W104">
        <v>487.99739181979839</v>
      </c>
      <c r="X104">
        <v>482.74749228170322</v>
      </c>
      <c r="AG104" t="s">
        <v>123</v>
      </c>
      <c r="AH104">
        <v>487.99739181979839</v>
      </c>
      <c r="AI104">
        <v>3.3793341730000002</v>
      </c>
      <c r="AJ104">
        <f t="shared" si="4"/>
        <v>1649.1062625115155</v>
      </c>
      <c r="AK104" s="4">
        <f t="shared" si="5"/>
        <v>1.6491062625115156</v>
      </c>
      <c r="AL104" s="4"/>
      <c r="AM104" s="4">
        <v>3.5823178137334</v>
      </c>
      <c r="AN104" s="4">
        <f t="shared" si="6"/>
        <v>1748.1617497715015</v>
      </c>
      <c r="AO104" s="4">
        <f t="shared" si="7"/>
        <v>1.7481617497715014</v>
      </c>
      <c r="AP104" s="4"/>
    </row>
    <row r="105" spans="1:42" x14ac:dyDescent="0.25">
      <c r="A105" t="s">
        <v>124</v>
      </c>
      <c r="B105" t="s">
        <v>20</v>
      </c>
      <c r="C105" t="s">
        <v>21</v>
      </c>
      <c r="D105">
        <v>142.6</v>
      </c>
      <c r="E105">
        <v>140.79999999999998</v>
      </c>
      <c r="F105">
        <v>168.39999999999998</v>
      </c>
      <c r="G105">
        <v>166</v>
      </c>
      <c r="H105">
        <v>156.4</v>
      </c>
      <c r="I105">
        <v>176.4</v>
      </c>
      <c r="J105">
        <v>181.3</v>
      </c>
      <c r="K105">
        <v>183.4</v>
      </c>
      <c r="L105">
        <v>180.5</v>
      </c>
      <c r="M105">
        <v>175.78982494239781</v>
      </c>
      <c r="N105">
        <v>188.10615265280796</v>
      </c>
      <c r="O105">
        <v>172.92457699852866</v>
      </c>
      <c r="P105">
        <v>164.03734957973029</v>
      </c>
      <c r="Q105">
        <v>177.41961688117328</v>
      </c>
      <c r="R105">
        <v>180.61167164179108</v>
      </c>
      <c r="S105">
        <v>184.25563782649255</v>
      </c>
      <c r="T105">
        <v>188.23942920315363</v>
      </c>
      <c r="U105">
        <v>201.47955451348184</v>
      </c>
      <c r="V105">
        <v>195.32945766332404</v>
      </c>
      <c r="W105">
        <v>190.75228215767635</v>
      </c>
      <c r="X105">
        <v>208.07995864157976</v>
      </c>
      <c r="AG105" t="s">
        <v>124</v>
      </c>
      <c r="AH105">
        <v>190.75228215767635</v>
      </c>
      <c r="AI105">
        <v>3.3793341730000002</v>
      </c>
      <c r="AJ105">
        <f t="shared" si="4"/>
        <v>644.61570567317392</v>
      </c>
      <c r="AK105" s="4">
        <f t="shared" si="5"/>
        <v>0.64461570567317394</v>
      </c>
      <c r="AL105" s="4"/>
      <c r="AM105" s="4">
        <v>3.5823178137334</v>
      </c>
      <c r="AN105" s="4">
        <f t="shared" si="6"/>
        <v>683.33529838374375</v>
      </c>
      <c r="AO105" s="4">
        <f t="shared" si="7"/>
        <v>0.68333529838374374</v>
      </c>
      <c r="AP105" s="4"/>
    </row>
    <row r="106" spans="1:42" x14ac:dyDescent="0.25">
      <c r="A106" t="s">
        <v>125</v>
      </c>
      <c r="B106" t="s">
        <v>20</v>
      </c>
      <c r="C106" t="s">
        <v>21</v>
      </c>
      <c r="D106">
        <v>345</v>
      </c>
      <c r="E106">
        <v>333.2</v>
      </c>
      <c r="F106">
        <v>358.1</v>
      </c>
      <c r="G106">
        <v>368.2</v>
      </c>
      <c r="H106">
        <v>390.5</v>
      </c>
      <c r="I106">
        <v>386</v>
      </c>
      <c r="J106">
        <v>393.6</v>
      </c>
      <c r="K106">
        <v>400.2</v>
      </c>
      <c r="L106">
        <v>409.8</v>
      </c>
      <c r="M106">
        <v>417.8902248470564</v>
      </c>
      <c r="N106">
        <v>403.30834626124727</v>
      </c>
      <c r="O106">
        <v>403.75382233938205</v>
      </c>
      <c r="P106">
        <v>415.9368083691117</v>
      </c>
      <c r="Q106">
        <v>419.72300508829693</v>
      </c>
      <c r="R106">
        <v>399.73895522388062</v>
      </c>
      <c r="S106">
        <v>413.22117828824622</v>
      </c>
      <c r="T106">
        <v>431.36357897186741</v>
      </c>
      <c r="U106">
        <v>439.8504454865182</v>
      </c>
      <c r="V106">
        <v>444.51845368777072</v>
      </c>
      <c r="W106">
        <v>457.24374629519855</v>
      </c>
      <c r="X106">
        <v>471.33016834624573</v>
      </c>
      <c r="AG106" t="s">
        <v>125</v>
      </c>
      <c r="AH106">
        <v>457.24374629519855</v>
      </c>
      <c r="AI106">
        <v>3.3793341730000002</v>
      </c>
      <c r="AJ106">
        <f t="shared" si="4"/>
        <v>1545.1794172459067</v>
      </c>
      <c r="AK106" s="4">
        <f t="shared" si="5"/>
        <v>1.5451794172459068</v>
      </c>
      <c r="AL106" s="4"/>
      <c r="AM106" s="4">
        <v>3.5823178137334</v>
      </c>
      <c r="AN106" s="4">
        <f t="shared" si="6"/>
        <v>1637.992417571485</v>
      </c>
      <c r="AO106" s="4">
        <f t="shared" si="7"/>
        <v>1.6379924175714851</v>
      </c>
      <c r="AP106" s="4"/>
    </row>
    <row r="107" spans="1:42" x14ac:dyDescent="0.25">
      <c r="A107" t="s">
        <v>126</v>
      </c>
      <c r="B107" t="s">
        <v>20</v>
      </c>
      <c r="C107" t="s">
        <v>21</v>
      </c>
      <c r="D107">
        <v>503.90000000000003</v>
      </c>
      <c r="E107">
        <v>519.4</v>
      </c>
      <c r="F107">
        <v>523.4</v>
      </c>
      <c r="G107">
        <v>539.5</v>
      </c>
      <c r="H107">
        <v>572.6</v>
      </c>
      <c r="I107">
        <v>594.4</v>
      </c>
      <c r="J107">
        <v>604.5</v>
      </c>
      <c r="K107">
        <v>594.4</v>
      </c>
      <c r="L107">
        <v>596.70000000000005</v>
      </c>
      <c r="M107">
        <v>614.32516221298238</v>
      </c>
      <c r="N107">
        <v>613.97387837418546</v>
      </c>
      <c r="O107">
        <v>620.2347382295244</v>
      </c>
      <c r="P107">
        <v>638.87318739795614</v>
      </c>
      <c r="Q107">
        <v>633.48541155342718</v>
      </c>
      <c r="R107">
        <v>634.0314388059702</v>
      </c>
      <c r="S107">
        <v>636.30698169309699</v>
      </c>
      <c r="T107">
        <v>658.59605213394229</v>
      </c>
      <c r="U107">
        <v>697.01362250879242</v>
      </c>
      <c r="V107">
        <v>683.07224233074226</v>
      </c>
      <c r="W107">
        <v>704.88011262596331</v>
      </c>
      <c r="X107">
        <v>702.80531834333306</v>
      </c>
      <c r="AG107" t="s">
        <v>126</v>
      </c>
      <c r="AH107">
        <v>704.88011262596331</v>
      </c>
      <c r="AI107">
        <v>3.3793341730000002</v>
      </c>
      <c r="AJ107">
        <f t="shared" si="4"/>
        <v>2382.0254524650068</v>
      </c>
      <c r="AK107" s="4">
        <f t="shared" si="5"/>
        <v>2.3820254524650069</v>
      </c>
      <c r="AL107" s="4"/>
      <c r="AM107" s="4">
        <v>3.5823178137334</v>
      </c>
      <c r="AN107" s="4">
        <f t="shared" si="6"/>
        <v>2525.1045840063935</v>
      </c>
      <c r="AO107" s="4">
        <f t="shared" si="7"/>
        <v>2.5251045840063933</v>
      </c>
      <c r="AP107" s="4"/>
    </row>
    <row r="108" spans="1:42" x14ac:dyDescent="0.25">
      <c r="A108" t="s">
        <v>127</v>
      </c>
      <c r="B108" t="s">
        <v>20</v>
      </c>
      <c r="C108" t="s">
        <v>21</v>
      </c>
      <c r="D108">
        <v>327.09999999999997</v>
      </c>
      <c r="E108">
        <v>350.6</v>
      </c>
      <c r="F108">
        <v>338.8</v>
      </c>
      <c r="G108">
        <v>327.60000000000002</v>
      </c>
      <c r="H108">
        <v>375.9</v>
      </c>
      <c r="I108">
        <v>404.09999999999997</v>
      </c>
      <c r="J108">
        <v>394.5</v>
      </c>
      <c r="K108">
        <v>392.1</v>
      </c>
      <c r="L108">
        <v>399.79999999999995</v>
      </c>
      <c r="M108">
        <v>403.34919356974501</v>
      </c>
      <c r="N108">
        <v>414.46157306856969</v>
      </c>
      <c r="O108">
        <v>415.3352869053457</v>
      </c>
      <c r="P108">
        <v>407.94208139323939</v>
      </c>
      <c r="Q108">
        <v>405.6087518706974</v>
      </c>
      <c r="R108">
        <v>417.60809552238806</v>
      </c>
      <c r="S108">
        <v>414.01236298973879</v>
      </c>
      <c r="T108">
        <v>409.57954208244848</v>
      </c>
      <c r="U108">
        <v>426.05525205158273</v>
      </c>
      <c r="V108">
        <v>447.78024387349433</v>
      </c>
      <c r="W108">
        <v>459.63509187907528</v>
      </c>
      <c r="X108">
        <v>451.91365119123896</v>
      </c>
      <c r="AG108" t="s">
        <v>127</v>
      </c>
      <c r="AH108">
        <v>459.63509187907528</v>
      </c>
      <c r="AI108">
        <v>3.3793341730000002</v>
      </c>
      <c r="AJ108">
        <f t="shared" si="4"/>
        <v>1553.260573096954</v>
      </c>
      <c r="AK108" s="4">
        <f t="shared" si="5"/>
        <v>1.553260573096954</v>
      </c>
      <c r="AL108" s="4"/>
      <c r="AM108" s="4">
        <v>3.5823178137334</v>
      </c>
      <c r="AN108" s="4">
        <f t="shared" si="6"/>
        <v>1646.5589774553994</v>
      </c>
      <c r="AO108" s="4">
        <f t="shared" si="7"/>
        <v>1.6465589774553995</v>
      </c>
      <c r="AP108" s="4"/>
    </row>
    <row r="109" spans="1:42" x14ac:dyDescent="0.25">
      <c r="A109" t="s">
        <v>128</v>
      </c>
      <c r="B109" t="s">
        <v>20</v>
      </c>
      <c r="C109" t="s">
        <v>21</v>
      </c>
      <c r="D109">
        <v>0</v>
      </c>
      <c r="E109">
        <v>149.80000000000001</v>
      </c>
      <c r="F109">
        <v>145.80000000000001</v>
      </c>
      <c r="G109">
        <v>153.19999999999999</v>
      </c>
      <c r="H109">
        <v>152.9</v>
      </c>
      <c r="I109">
        <v>159.80000000000001</v>
      </c>
      <c r="J109">
        <v>148.1</v>
      </c>
      <c r="K109">
        <v>161.19999999999999</v>
      </c>
      <c r="L109">
        <v>158.5</v>
      </c>
      <c r="M109">
        <v>159.83814984507006</v>
      </c>
      <c r="N109">
        <v>176.55671113869067</v>
      </c>
      <c r="O109">
        <v>170.66572155468367</v>
      </c>
      <c r="P109">
        <v>177.14606639656529</v>
      </c>
      <c r="Q109">
        <v>183.37468422627958</v>
      </c>
      <c r="R109">
        <v>167.51338507462685</v>
      </c>
      <c r="S109">
        <v>188.26582614272388</v>
      </c>
      <c r="T109">
        <v>188.01992261367937</v>
      </c>
      <c r="U109">
        <v>174.33729191090271</v>
      </c>
      <c r="V109">
        <v>172.33634071085265</v>
      </c>
      <c r="W109">
        <v>158.07270302311795</v>
      </c>
      <c r="X109">
        <v>174.24211568707406</v>
      </c>
      <c r="AG109" t="s">
        <v>128</v>
      </c>
      <c r="AH109">
        <v>158.07270302311795</v>
      </c>
      <c r="AI109">
        <v>3.3793341730000002</v>
      </c>
      <c r="AJ109">
        <f t="shared" si="4"/>
        <v>534.18048714450288</v>
      </c>
      <c r="AK109" s="4">
        <f t="shared" si="5"/>
        <v>0.53418048714450284</v>
      </c>
      <c r="AL109" s="4"/>
      <c r="AM109" s="4">
        <v>3.5823178137334</v>
      </c>
      <c r="AN109" s="4">
        <f t="shared" si="6"/>
        <v>566.26665990470485</v>
      </c>
      <c r="AO109" s="4">
        <f t="shared" si="7"/>
        <v>0.56626665990470482</v>
      </c>
      <c r="AP109" s="4"/>
    </row>
    <row r="110" spans="1:42" x14ac:dyDescent="0.25">
      <c r="A110" t="s">
        <v>129</v>
      </c>
      <c r="B110" t="s">
        <v>20</v>
      </c>
      <c r="C110" t="s">
        <v>21</v>
      </c>
      <c r="D110">
        <v>0</v>
      </c>
      <c r="E110">
        <v>198.3</v>
      </c>
      <c r="F110">
        <v>195.29999999999998</v>
      </c>
      <c r="G110">
        <v>214</v>
      </c>
      <c r="H110">
        <v>205.7</v>
      </c>
      <c r="I110">
        <v>189.6</v>
      </c>
      <c r="J110">
        <v>158</v>
      </c>
      <c r="K110">
        <v>169.29999999999998</v>
      </c>
      <c r="L110">
        <v>171.8</v>
      </c>
      <c r="M110">
        <v>167.41515929976961</v>
      </c>
      <c r="N110">
        <v>168.56789947254109</v>
      </c>
      <c r="O110">
        <v>222.66434833251594</v>
      </c>
      <c r="P110">
        <v>231.80914615710225</v>
      </c>
      <c r="Q110">
        <v>202.99229571984438</v>
      </c>
      <c r="R110">
        <v>165.55985671641793</v>
      </c>
      <c r="S110">
        <v>158.3729244402985</v>
      </c>
      <c r="T110">
        <v>167.97544584412179</v>
      </c>
      <c r="U110">
        <v>153.62308323563894</v>
      </c>
      <c r="V110">
        <v>166.0692962677268</v>
      </c>
      <c r="W110">
        <v>167.60592768227622</v>
      </c>
      <c r="X110">
        <v>156.81403856235801</v>
      </c>
      <c r="AG110" t="s">
        <v>129</v>
      </c>
      <c r="AH110">
        <v>167.60592768227622</v>
      </c>
      <c r="AI110">
        <v>3.3793341730000002</v>
      </c>
      <c r="AJ110">
        <f t="shared" si="4"/>
        <v>566.39643901408272</v>
      </c>
      <c r="AK110" s="4">
        <f t="shared" si="5"/>
        <v>0.56639643901408276</v>
      </c>
      <c r="AL110" s="4"/>
      <c r="AM110" s="4">
        <v>3.5823178137334</v>
      </c>
      <c r="AN110" s="4">
        <f t="shared" si="6"/>
        <v>600.41770042353005</v>
      </c>
      <c r="AO110" s="4">
        <f t="shared" si="7"/>
        <v>0.60041770042353004</v>
      </c>
      <c r="AP110" s="4"/>
    </row>
    <row r="111" spans="1:42" x14ac:dyDescent="0.25">
      <c r="A111" t="s">
        <v>130</v>
      </c>
      <c r="B111" t="s">
        <v>20</v>
      </c>
      <c r="C111" t="s">
        <v>21</v>
      </c>
      <c r="R111">
        <v>757.84201791044779</v>
      </c>
      <c r="S111">
        <v>752.90887068563438</v>
      </c>
      <c r="T111">
        <v>782.09032089139737</v>
      </c>
      <c r="U111">
        <v>791.46048065650655</v>
      </c>
      <c r="V111">
        <v>798.62458612709906</v>
      </c>
      <c r="W111">
        <v>816.60334914048599</v>
      </c>
      <c r="X111">
        <v>831.96538416729766</v>
      </c>
      <c r="AG111" t="s">
        <v>130</v>
      </c>
      <c r="AH111">
        <v>816.60334914048599</v>
      </c>
      <c r="AI111">
        <v>3.3793341730000002</v>
      </c>
      <c r="AJ111">
        <f t="shared" si="4"/>
        <v>2759.5756035366944</v>
      </c>
      <c r="AK111" s="4">
        <f t="shared" si="5"/>
        <v>2.7595756035366943</v>
      </c>
      <c r="AL111" s="4"/>
      <c r="AM111" s="4">
        <v>3.5823178137334</v>
      </c>
      <c r="AN111" s="4">
        <f t="shared" si="6"/>
        <v>2925.3327243803183</v>
      </c>
      <c r="AO111" s="4">
        <f t="shared" si="7"/>
        <v>2.9253327243803184</v>
      </c>
      <c r="AP111" s="4"/>
    </row>
    <row r="112" spans="1:42" x14ac:dyDescent="0.25">
      <c r="A112" t="s">
        <v>131</v>
      </c>
      <c r="B112" t="s">
        <v>20</v>
      </c>
      <c r="C112" t="s">
        <v>21</v>
      </c>
      <c r="R112">
        <v>555.28418507462686</v>
      </c>
      <c r="S112">
        <v>544.34647854477612</v>
      </c>
      <c r="T112">
        <v>586.60259796933633</v>
      </c>
      <c r="U112">
        <v>602.30765533411488</v>
      </c>
      <c r="V112">
        <v>594.5271494689373</v>
      </c>
      <c r="W112">
        <v>611.66985773562533</v>
      </c>
      <c r="X112">
        <v>609.62864507485278</v>
      </c>
      <c r="AG112" t="s">
        <v>131</v>
      </c>
      <c r="AH112">
        <v>611.66985773562533</v>
      </c>
      <c r="AI112">
        <v>3.3793341730000002</v>
      </c>
      <c r="AJ112">
        <f t="shared" si="4"/>
        <v>2067.0368528400472</v>
      </c>
      <c r="AK112" s="4">
        <f t="shared" si="5"/>
        <v>2.0670368528400473</v>
      </c>
      <c r="AL112" s="4"/>
      <c r="AM112" s="4">
        <v>3.5823178137334</v>
      </c>
      <c r="AN112" s="4">
        <f t="shared" si="6"/>
        <v>2191.1958274901053</v>
      </c>
      <c r="AO112" s="4">
        <f t="shared" si="7"/>
        <v>2.1911958274901053</v>
      </c>
      <c r="AP112" s="4"/>
    </row>
    <row r="113" spans="1:42" x14ac:dyDescent="0.25">
      <c r="A113" t="s">
        <v>132</v>
      </c>
      <c r="B113" t="s">
        <v>20</v>
      </c>
      <c r="C113" t="s">
        <v>21</v>
      </c>
      <c r="R113">
        <v>333.45591641791043</v>
      </c>
      <c r="S113">
        <v>372.17698810634323</v>
      </c>
      <c r="T113">
        <v>356.19945887760747</v>
      </c>
      <c r="U113">
        <v>353.43697538100821</v>
      </c>
      <c r="V113">
        <v>353.68280721533256</v>
      </c>
      <c r="W113">
        <v>331.70746887966806</v>
      </c>
      <c r="X113">
        <v>345.91460651249486</v>
      </c>
      <c r="AG113" t="s">
        <v>132</v>
      </c>
      <c r="AH113">
        <v>331.70746887966806</v>
      </c>
      <c r="AI113">
        <v>3.3793341730000002</v>
      </c>
      <c r="AJ113">
        <f t="shared" si="4"/>
        <v>1120.9503850243964</v>
      </c>
      <c r="AK113" s="4">
        <f t="shared" si="5"/>
        <v>1.1209503850243965</v>
      </c>
      <c r="AL113" s="4"/>
      <c r="AM113" s="4">
        <v>3.5823178137334</v>
      </c>
      <c r="AN113" s="4">
        <f t="shared" si="6"/>
        <v>1188.2815747160523</v>
      </c>
      <c r="AO113" s="4">
        <f t="shared" si="7"/>
        <v>1.1882815747160522</v>
      </c>
      <c r="AP113" s="4"/>
    </row>
    <row r="114" spans="1:42" x14ac:dyDescent="0.25">
      <c r="A114" t="s">
        <v>133</v>
      </c>
      <c r="B114" t="s">
        <v>20</v>
      </c>
      <c r="C114" t="s">
        <v>21</v>
      </c>
      <c r="D114">
        <v>489.79999999999995</v>
      </c>
      <c r="E114">
        <v>470.9</v>
      </c>
      <c r="F114">
        <v>502.5</v>
      </c>
      <c r="G114">
        <v>518.20000000000005</v>
      </c>
      <c r="H114">
        <v>532.1</v>
      </c>
      <c r="I114">
        <v>528.1</v>
      </c>
      <c r="J114">
        <v>558.4</v>
      </c>
      <c r="K114">
        <v>571.19999999999993</v>
      </c>
      <c r="L114">
        <v>590.1</v>
      </c>
      <c r="M114">
        <v>596.60906538838424</v>
      </c>
      <c r="N114">
        <v>585.96019547005892</v>
      </c>
      <c r="O114">
        <v>599.46389161353613</v>
      </c>
      <c r="P114">
        <v>618.65122755034167</v>
      </c>
      <c r="Q114">
        <v>616.50005986231668</v>
      </c>
      <c r="R114">
        <v>623.68190447761197</v>
      </c>
      <c r="S114">
        <v>628.55792618936562</v>
      </c>
      <c r="T114">
        <v>625.99837081430201</v>
      </c>
      <c r="U114">
        <v>602.92186400937862</v>
      </c>
      <c r="V114">
        <v>585.13240372633948</v>
      </c>
      <c r="W114">
        <v>580.71926496739775</v>
      </c>
      <c r="X114">
        <v>652.51269586998308</v>
      </c>
      <c r="AG114" t="s">
        <v>133</v>
      </c>
      <c r="AH114">
        <v>580.71926496739775</v>
      </c>
      <c r="AI114">
        <v>3.3793341730000002</v>
      </c>
      <c r="AJ114">
        <f t="shared" si="4"/>
        <v>1962.444457023769</v>
      </c>
      <c r="AK114" s="4">
        <f t="shared" si="5"/>
        <v>1.9624444570237691</v>
      </c>
      <c r="AL114" s="4"/>
      <c r="AM114" s="4">
        <v>3.5823178137334</v>
      </c>
      <c r="AN114" s="4">
        <f t="shared" si="6"/>
        <v>2080.3209676708752</v>
      </c>
      <c r="AO114" s="4">
        <f t="shared" si="7"/>
        <v>2.0803209676708754</v>
      </c>
      <c r="AP114" s="4"/>
    </row>
    <row r="115" spans="1:42" x14ac:dyDescent="0.25">
      <c r="A115" t="s">
        <v>134</v>
      </c>
      <c r="B115" t="s">
        <v>20</v>
      </c>
      <c r="C115" t="s">
        <v>21</v>
      </c>
      <c r="D115">
        <v>288.2</v>
      </c>
      <c r="E115">
        <v>293.7</v>
      </c>
      <c r="F115">
        <v>284.60000000000002</v>
      </c>
      <c r="G115">
        <v>285.8</v>
      </c>
      <c r="H115">
        <v>306.2</v>
      </c>
      <c r="I115">
        <v>328.9</v>
      </c>
      <c r="J115">
        <v>326.60000000000002</v>
      </c>
      <c r="K115">
        <v>319.3</v>
      </c>
      <c r="L115">
        <v>328.7</v>
      </c>
      <c r="M115">
        <v>332.58576798444591</v>
      </c>
      <c r="N115">
        <v>346.0680717863105</v>
      </c>
      <c r="O115">
        <v>350.7107182320442</v>
      </c>
      <c r="P115">
        <v>352.91811881188119</v>
      </c>
      <c r="Q115">
        <v>363.81846435100545</v>
      </c>
      <c r="R115">
        <v>357.16750115189683</v>
      </c>
      <c r="S115">
        <v>372.06360248447209</v>
      </c>
      <c r="T115">
        <v>380.0047787883459</v>
      </c>
      <c r="U115">
        <v>385.00805463966088</v>
      </c>
      <c r="V115">
        <v>389.89873595505617</v>
      </c>
      <c r="W115">
        <v>403.65221383089005</v>
      </c>
      <c r="X115">
        <v>405.15048352976731</v>
      </c>
      <c r="AG115" t="s">
        <v>134</v>
      </c>
      <c r="AH115">
        <v>403.65221383089005</v>
      </c>
      <c r="AI115">
        <v>5.8827793636388996</v>
      </c>
      <c r="AJ115">
        <f t="shared" si="4"/>
        <v>2374.5969136115164</v>
      </c>
      <c r="AK115" s="4">
        <f t="shared" si="5"/>
        <v>2.3745969136115161</v>
      </c>
      <c r="AL115" s="4"/>
      <c r="AM115" s="4">
        <v>8.4464428524990005</v>
      </c>
      <c r="AN115" s="4">
        <f t="shared" si="6"/>
        <v>3409.4253564073197</v>
      </c>
      <c r="AO115" s="4">
        <f t="shared" si="7"/>
        <v>3.4094253564073198</v>
      </c>
      <c r="AP115" s="4"/>
    </row>
    <row r="116" spans="1:42" x14ac:dyDescent="0.25">
      <c r="A116" t="s">
        <v>135</v>
      </c>
      <c r="B116" t="s">
        <v>20</v>
      </c>
      <c r="C116" t="s">
        <v>21</v>
      </c>
      <c r="D116">
        <v>466.4</v>
      </c>
      <c r="E116">
        <v>469.8</v>
      </c>
      <c r="F116">
        <v>473.8</v>
      </c>
      <c r="G116">
        <v>463.7</v>
      </c>
      <c r="H116">
        <v>483.7</v>
      </c>
      <c r="I116">
        <v>490.8</v>
      </c>
      <c r="J116">
        <v>501.8</v>
      </c>
      <c r="K116">
        <v>514.4</v>
      </c>
      <c r="L116">
        <v>533.40000000000009</v>
      </c>
      <c r="M116">
        <v>543.5547245625404</v>
      </c>
      <c r="N116">
        <v>554.08994156928213</v>
      </c>
      <c r="O116">
        <v>565.18994475138129</v>
      </c>
      <c r="P116">
        <v>559.63893917963219</v>
      </c>
      <c r="Q116">
        <v>576.55521023765994</v>
      </c>
      <c r="R116">
        <v>587.58768238365838</v>
      </c>
      <c r="S116">
        <v>586.08992236024847</v>
      </c>
      <c r="T116">
        <v>594.97305379990758</v>
      </c>
      <c r="U116">
        <v>576.72854451248236</v>
      </c>
      <c r="V116">
        <v>601.64255617977517</v>
      </c>
      <c r="W116">
        <v>621.57450022212345</v>
      </c>
      <c r="X116">
        <v>641.76615291628889</v>
      </c>
      <c r="AG116" t="s">
        <v>135</v>
      </c>
      <c r="AH116">
        <v>621.57450022212345</v>
      </c>
      <c r="AI116">
        <v>5.8827793636388996</v>
      </c>
      <c r="AJ116">
        <f t="shared" si="4"/>
        <v>3656.5856428708703</v>
      </c>
      <c r="AK116" s="4">
        <f t="shared" si="5"/>
        <v>3.6565856428708701</v>
      </c>
      <c r="AL116" s="4"/>
      <c r="AM116" s="4">
        <v>8.4464428524990005</v>
      </c>
      <c r="AN116" s="4">
        <f t="shared" si="6"/>
        <v>5250.0934946967927</v>
      </c>
      <c r="AO116" s="4">
        <f t="shared" si="7"/>
        <v>5.2500934946967925</v>
      </c>
      <c r="AP116" s="4"/>
    </row>
    <row r="117" spans="1:42" x14ac:dyDescent="0.25">
      <c r="A117" t="s">
        <v>136</v>
      </c>
      <c r="B117" t="s">
        <v>20</v>
      </c>
      <c r="C117" t="s">
        <v>21</v>
      </c>
      <c r="D117">
        <v>206</v>
      </c>
      <c r="E117">
        <v>220</v>
      </c>
      <c r="F117">
        <v>224.1</v>
      </c>
      <c r="G117">
        <v>216.79999999999998</v>
      </c>
      <c r="H117">
        <v>215.5</v>
      </c>
      <c r="I117">
        <v>233.8</v>
      </c>
      <c r="J117">
        <v>226.5</v>
      </c>
      <c r="K117">
        <v>234.5</v>
      </c>
      <c r="L117">
        <v>240</v>
      </c>
      <c r="M117">
        <v>252.57315618924173</v>
      </c>
      <c r="N117">
        <v>261.29411519198663</v>
      </c>
      <c r="O117">
        <v>260.13388121546961</v>
      </c>
      <c r="P117">
        <v>265.82267326732671</v>
      </c>
      <c r="Q117">
        <v>276.50822669104201</v>
      </c>
      <c r="R117">
        <v>263.94177545691906</v>
      </c>
      <c r="S117">
        <v>273.35281055900623</v>
      </c>
      <c r="T117">
        <v>273.82532757823338</v>
      </c>
      <c r="U117">
        <v>279.16123410268483</v>
      </c>
      <c r="V117">
        <v>278.25941011235955</v>
      </c>
      <c r="W117">
        <v>285.59049311417147</v>
      </c>
      <c r="X117">
        <v>290.69995466908432</v>
      </c>
      <c r="AG117" t="s">
        <v>136</v>
      </c>
      <c r="AH117">
        <v>285.59049311417147</v>
      </c>
      <c r="AI117">
        <v>5.8827793636388996</v>
      </c>
      <c r="AJ117">
        <f t="shared" si="4"/>
        <v>1680.0658593435051</v>
      </c>
      <c r="AK117" s="4">
        <f t="shared" si="5"/>
        <v>1.6800658593435052</v>
      </c>
      <c r="AL117" s="4"/>
      <c r="AM117" s="4">
        <v>8.4464428524990005</v>
      </c>
      <c r="AN117" s="4">
        <f t="shared" si="6"/>
        <v>2412.2237793058584</v>
      </c>
      <c r="AO117" s="4">
        <f t="shared" si="7"/>
        <v>2.4122237793058585</v>
      </c>
      <c r="AP117" s="4"/>
    </row>
    <row r="118" spans="1:42" x14ac:dyDescent="0.25">
      <c r="A118" t="s">
        <v>137</v>
      </c>
      <c r="B118" t="s">
        <v>20</v>
      </c>
      <c r="C118" t="s">
        <v>21</v>
      </c>
      <c r="D118">
        <v>390.3</v>
      </c>
      <c r="E118">
        <v>427.1</v>
      </c>
      <c r="F118">
        <v>403.5</v>
      </c>
      <c r="G118">
        <v>421.8</v>
      </c>
      <c r="H118">
        <v>400.5</v>
      </c>
      <c r="I118">
        <v>404.20000000000005</v>
      </c>
      <c r="J118">
        <v>434.2</v>
      </c>
      <c r="K118">
        <v>430.5</v>
      </c>
      <c r="L118">
        <v>441.3</v>
      </c>
      <c r="M118">
        <v>467.42672715489306</v>
      </c>
      <c r="N118">
        <v>472.43952420701169</v>
      </c>
      <c r="O118">
        <v>476.42161602209944</v>
      </c>
      <c r="P118">
        <v>475.7956152758133</v>
      </c>
      <c r="Q118">
        <v>480.81882998171841</v>
      </c>
      <c r="R118">
        <v>496.16922131776994</v>
      </c>
      <c r="S118">
        <v>494.61720496894412</v>
      </c>
      <c r="T118">
        <v>487.61743486973955</v>
      </c>
      <c r="U118">
        <v>505.08709373528023</v>
      </c>
      <c r="V118">
        <v>501.66203183520599</v>
      </c>
      <c r="W118">
        <v>520.58953057900192</v>
      </c>
      <c r="X118">
        <v>531.28161075853734</v>
      </c>
      <c r="AG118" t="s">
        <v>137</v>
      </c>
      <c r="AH118">
        <v>520.58953057900192</v>
      </c>
      <c r="AI118">
        <v>5.8827793636388996</v>
      </c>
      <c r="AJ118">
        <f t="shared" si="4"/>
        <v>3062.5133474166146</v>
      </c>
      <c r="AK118" s="4">
        <f t="shared" si="5"/>
        <v>3.0625133474166146</v>
      </c>
      <c r="AL118" s="4"/>
      <c r="AM118" s="4">
        <v>8.4464428524990005</v>
      </c>
      <c r="AN118" s="4">
        <f t="shared" si="6"/>
        <v>4397.1297196448204</v>
      </c>
      <c r="AO118" s="4">
        <f t="shared" si="7"/>
        <v>4.3971297196448207</v>
      </c>
      <c r="AP118" s="4"/>
    </row>
    <row r="119" spans="1:42" x14ac:dyDescent="0.25">
      <c r="A119" t="s">
        <v>138</v>
      </c>
      <c r="B119" t="s">
        <v>20</v>
      </c>
      <c r="C119" t="s">
        <v>21</v>
      </c>
      <c r="D119">
        <v>350.5</v>
      </c>
      <c r="E119">
        <v>365.7</v>
      </c>
      <c r="F119">
        <v>365.3</v>
      </c>
      <c r="G119">
        <v>346.40000000000003</v>
      </c>
      <c r="H119">
        <v>365.40000000000003</v>
      </c>
      <c r="I119">
        <v>347.29999999999995</v>
      </c>
      <c r="J119">
        <v>370.59999999999997</v>
      </c>
      <c r="K119">
        <v>372.09999999999997</v>
      </c>
      <c r="L119">
        <v>386.2</v>
      </c>
      <c r="M119">
        <v>391.02978613091381</v>
      </c>
      <c r="N119">
        <v>391.40484140233724</v>
      </c>
      <c r="O119">
        <v>400.02383977900553</v>
      </c>
      <c r="P119">
        <v>400.9035926449788</v>
      </c>
      <c r="Q119">
        <v>402.60773918342477</v>
      </c>
      <c r="R119">
        <v>402.60563661495934</v>
      </c>
      <c r="S119">
        <v>415.49580745341615</v>
      </c>
      <c r="T119">
        <v>408.41601664868193</v>
      </c>
      <c r="U119">
        <v>414.60178991992461</v>
      </c>
      <c r="V119">
        <v>427.10739700374535</v>
      </c>
      <c r="W119">
        <v>436.843121575596</v>
      </c>
      <c r="X119">
        <v>445.60669386521607</v>
      </c>
      <c r="AG119" t="s">
        <v>138</v>
      </c>
      <c r="AH119">
        <v>436.843121575596</v>
      </c>
      <c r="AI119">
        <v>5.8827793636388996</v>
      </c>
      <c r="AJ119">
        <f t="shared" si="4"/>
        <v>2569.8517007525152</v>
      </c>
      <c r="AK119" s="4">
        <f t="shared" si="5"/>
        <v>2.569851700752515</v>
      </c>
      <c r="AL119" s="4"/>
      <c r="AM119" s="4">
        <v>8.4464428524990005</v>
      </c>
      <c r="AN119" s="4">
        <f t="shared" si="6"/>
        <v>3689.7704618955449</v>
      </c>
      <c r="AO119" s="4">
        <f t="shared" si="7"/>
        <v>3.6897704618955451</v>
      </c>
      <c r="AP119" s="4"/>
    </row>
    <row r="120" spans="1:42" x14ac:dyDescent="0.25">
      <c r="A120" t="s">
        <v>139</v>
      </c>
      <c r="B120" t="s">
        <v>20</v>
      </c>
      <c r="C120" t="s">
        <v>21</v>
      </c>
      <c r="D120">
        <v>337.8</v>
      </c>
      <c r="E120">
        <v>328.3</v>
      </c>
      <c r="F120">
        <v>323</v>
      </c>
      <c r="G120">
        <v>325.40000000000003</v>
      </c>
      <c r="H120">
        <v>318.59999999999997</v>
      </c>
      <c r="I120">
        <v>342.90000000000003</v>
      </c>
      <c r="J120">
        <v>334.90000000000003</v>
      </c>
      <c r="K120">
        <v>346.4</v>
      </c>
      <c r="L120">
        <v>351.5</v>
      </c>
      <c r="M120">
        <v>353.12283862605307</v>
      </c>
      <c r="N120">
        <v>353.60250417362272</v>
      </c>
      <c r="O120">
        <v>359.96037292817675</v>
      </c>
      <c r="P120">
        <v>376.08176803394622</v>
      </c>
      <c r="Q120">
        <v>364.90085313833032</v>
      </c>
      <c r="R120">
        <v>372.11661803102442</v>
      </c>
      <c r="S120">
        <v>371.83954968944101</v>
      </c>
      <c r="T120">
        <v>375.37851086788959</v>
      </c>
      <c r="U120">
        <v>376.68144135657087</v>
      </c>
      <c r="V120">
        <v>381.89691011235954</v>
      </c>
      <c r="W120">
        <v>383.43411816970234</v>
      </c>
      <c r="X120">
        <v>398.19721970383802</v>
      </c>
      <c r="AG120" t="s">
        <v>139</v>
      </c>
      <c r="AH120">
        <v>383.43411816970234</v>
      </c>
      <c r="AI120">
        <v>5.8827793636388996</v>
      </c>
      <c r="AJ120">
        <f t="shared" si="4"/>
        <v>2255.6583176838044</v>
      </c>
      <c r="AK120" s="4">
        <f t="shared" si="5"/>
        <v>2.2556583176838045</v>
      </c>
      <c r="AL120" s="4"/>
      <c r="AM120" s="4">
        <v>8.4464428524990005</v>
      </c>
      <c r="AN120" s="4">
        <f t="shared" si="6"/>
        <v>3238.6543668187396</v>
      </c>
      <c r="AO120" s="4">
        <f t="shared" si="7"/>
        <v>3.2386543668187397</v>
      </c>
      <c r="AP120" s="4"/>
    </row>
    <row r="121" spans="1:42" x14ac:dyDescent="0.25">
      <c r="A121" t="s">
        <v>140</v>
      </c>
      <c r="B121" t="s">
        <v>20</v>
      </c>
      <c r="C121" t="s">
        <v>21</v>
      </c>
      <c r="D121">
        <v>101.3</v>
      </c>
      <c r="E121">
        <v>115.5</v>
      </c>
      <c r="F121">
        <v>109.6</v>
      </c>
      <c r="G121">
        <v>109.2</v>
      </c>
      <c r="H121">
        <v>110.7</v>
      </c>
      <c r="I121">
        <v>114.8</v>
      </c>
      <c r="J121">
        <v>119.39999999999999</v>
      </c>
      <c r="K121">
        <v>120.10000000000001</v>
      </c>
      <c r="L121">
        <v>124.69999999999999</v>
      </c>
      <c r="M121">
        <v>128.01828904731042</v>
      </c>
      <c r="N121">
        <v>126.43994156928215</v>
      </c>
      <c r="O121">
        <v>127.91084254143647</v>
      </c>
      <c r="P121">
        <v>129.64118811881187</v>
      </c>
      <c r="Q121">
        <v>129.22394881170018</v>
      </c>
      <c r="R121">
        <v>133.21133466441407</v>
      </c>
      <c r="S121">
        <v>133.93468944099379</v>
      </c>
      <c r="T121">
        <v>134.43892400184987</v>
      </c>
      <c r="U121">
        <v>135.55294394724444</v>
      </c>
      <c r="V121">
        <v>139.90458801498127</v>
      </c>
      <c r="W121">
        <v>139.75111802162002</v>
      </c>
      <c r="X121">
        <v>140.98768510123904</v>
      </c>
      <c r="AG121" t="s">
        <v>140</v>
      </c>
      <c r="AH121">
        <v>139.75111802162002</v>
      </c>
      <c r="AI121">
        <v>5.8827793636388996</v>
      </c>
      <c r="AJ121">
        <f t="shared" si="4"/>
        <v>822.12499314305057</v>
      </c>
      <c r="AK121" s="4">
        <f t="shared" si="5"/>
        <v>0.82212499314305054</v>
      </c>
      <c r="AL121" s="4"/>
      <c r="AM121" s="4">
        <v>8.4464428524990005</v>
      </c>
      <c r="AN121" s="4">
        <f t="shared" si="6"/>
        <v>1180.3998319424566</v>
      </c>
      <c r="AO121" s="4">
        <f t="shared" si="7"/>
        <v>1.1803998319424565</v>
      </c>
      <c r="AP121" s="4"/>
    </row>
    <row r="122" spans="1:42" x14ac:dyDescent="0.25">
      <c r="A122" t="s">
        <v>141</v>
      </c>
      <c r="B122" t="s">
        <v>20</v>
      </c>
      <c r="C122" t="s">
        <v>21</v>
      </c>
      <c r="D122">
        <v>302.5</v>
      </c>
      <c r="E122">
        <v>322.7</v>
      </c>
      <c r="F122">
        <v>314.90000000000003</v>
      </c>
      <c r="G122">
        <v>341.5</v>
      </c>
      <c r="H122">
        <v>324.2</v>
      </c>
      <c r="I122">
        <v>327</v>
      </c>
      <c r="J122">
        <v>335.1</v>
      </c>
      <c r="K122">
        <v>330.7</v>
      </c>
      <c r="L122">
        <v>344.8</v>
      </c>
      <c r="M122">
        <v>356.12736228127022</v>
      </c>
      <c r="N122">
        <v>343.70313021702833</v>
      </c>
      <c r="O122">
        <v>360.29537292817679</v>
      </c>
      <c r="P122">
        <v>360.42473833097591</v>
      </c>
      <c r="Q122">
        <v>371.31468616697134</v>
      </c>
      <c r="R122">
        <v>367.01597296882204</v>
      </c>
      <c r="S122">
        <v>360.57594720496888</v>
      </c>
      <c r="T122">
        <v>368.93690457838755</v>
      </c>
      <c r="U122">
        <v>381.5332548280735</v>
      </c>
      <c r="V122">
        <v>375.20065543071161</v>
      </c>
      <c r="W122">
        <v>373.22703983414772</v>
      </c>
      <c r="X122">
        <v>384.13229072227261</v>
      </c>
      <c r="AG122" t="s">
        <v>141</v>
      </c>
      <c r="AH122">
        <v>373.22703983414772</v>
      </c>
      <c r="AI122">
        <v>5.8827793636388996</v>
      </c>
      <c r="AJ122">
        <f t="shared" si="4"/>
        <v>2195.6123278883579</v>
      </c>
      <c r="AK122" s="4">
        <f t="shared" si="5"/>
        <v>2.1956123278883579</v>
      </c>
      <c r="AL122" s="4"/>
      <c r="AM122" s="4">
        <v>8.4464428524990005</v>
      </c>
      <c r="AN122" s="4">
        <f t="shared" si="6"/>
        <v>3152.4408629664968</v>
      </c>
      <c r="AO122" s="4">
        <f t="shared" si="7"/>
        <v>3.1524408629664968</v>
      </c>
      <c r="AP122" s="4"/>
    </row>
    <row r="123" spans="1:42" x14ac:dyDescent="0.25">
      <c r="A123" t="s">
        <v>142</v>
      </c>
      <c r="B123" t="s">
        <v>20</v>
      </c>
      <c r="C123" t="s">
        <v>21</v>
      </c>
      <c r="D123">
        <v>282.8</v>
      </c>
      <c r="E123">
        <v>271.89999999999998</v>
      </c>
      <c r="F123">
        <v>271.3</v>
      </c>
      <c r="G123">
        <v>276</v>
      </c>
      <c r="H123">
        <v>283</v>
      </c>
      <c r="I123">
        <v>284.8</v>
      </c>
      <c r="J123">
        <v>290.3</v>
      </c>
      <c r="K123">
        <v>294.10000000000002</v>
      </c>
      <c r="L123">
        <v>296.8</v>
      </c>
      <c r="M123">
        <v>297.81069345430979</v>
      </c>
      <c r="N123">
        <v>306.97195325542566</v>
      </c>
      <c r="O123">
        <v>311.90258287292818</v>
      </c>
      <c r="P123">
        <v>313.56151343705801</v>
      </c>
      <c r="Q123">
        <v>322.2720901889092</v>
      </c>
      <c r="R123">
        <v>324.02031945937637</v>
      </c>
      <c r="S123">
        <v>315.86439440993792</v>
      </c>
      <c r="T123">
        <v>312.69135193463853</v>
      </c>
      <c r="U123">
        <v>316.76165803108802</v>
      </c>
      <c r="V123">
        <v>318.12261235955049</v>
      </c>
      <c r="W123">
        <v>324.72434473567301</v>
      </c>
      <c r="X123">
        <v>331.05976125717746</v>
      </c>
      <c r="AG123" t="s">
        <v>142</v>
      </c>
      <c r="AH123">
        <v>324.72434473567301</v>
      </c>
      <c r="AI123">
        <v>5.8827793636388996</v>
      </c>
      <c r="AJ123">
        <f t="shared" si="4"/>
        <v>1910.2816740821811</v>
      </c>
      <c r="AK123" s="4">
        <f t="shared" si="5"/>
        <v>1.9102816740821811</v>
      </c>
      <c r="AL123" s="4"/>
      <c r="AM123" s="4">
        <v>8.4464428524990005</v>
      </c>
      <c r="AN123" s="4">
        <f t="shared" si="6"/>
        <v>2742.7656206250467</v>
      </c>
      <c r="AO123" s="4">
        <f t="shared" si="7"/>
        <v>2.7427656206250468</v>
      </c>
      <c r="AP123" s="4"/>
    </row>
    <row r="124" spans="1:42" x14ac:dyDescent="0.25">
      <c r="A124" t="s">
        <v>143</v>
      </c>
      <c r="B124" t="s">
        <v>20</v>
      </c>
      <c r="C124" t="s">
        <v>21</v>
      </c>
      <c r="D124">
        <v>70.400000000000006</v>
      </c>
      <c r="E124">
        <v>73.099999999999994</v>
      </c>
      <c r="F124">
        <v>79.2</v>
      </c>
      <c r="G124">
        <v>68.599999999999994</v>
      </c>
      <c r="H124">
        <v>74.3</v>
      </c>
      <c r="I124">
        <v>71.099999999999994</v>
      </c>
      <c r="J124">
        <v>77.599999999999994</v>
      </c>
      <c r="K124">
        <v>81.099999999999994</v>
      </c>
      <c r="L124">
        <v>83.600000000000009</v>
      </c>
      <c r="M124">
        <v>83.652106286454938</v>
      </c>
      <c r="N124">
        <v>85.656510851419043</v>
      </c>
      <c r="O124">
        <v>87.813245856353589</v>
      </c>
      <c r="P124">
        <v>86.809575671852897</v>
      </c>
      <c r="Q124">
        <v>88.513893967093225</v>
      </c>
      <c r="R124">
        <v>91.954384887114131</v>
      </c>
      <c r="S124">
        <v>90.637173913043483</v>
      </c>
      <c r="T124">
        <v>90.488253429936805</v>
      </c>
      <c r="U124">
        <v>91.737541215261416</v>
      </c>
      <c r="V124">
        <v>95.337687265917594</v>
      </c>
      <c r="W124">
        <v>95.752717310824821</v>
      </c>
      <c r="X124">
        <v>97.490979147778788</v>
      </c>
      <c r="AG124" t="s">
        <v>143</v>
      </c>
      <c r="AH124">
        <v>95.752717310824821</v>
      </c>
      <c r="AI124">
        <v>5.8827793636388996</v>
      </c>
      <c r="AJ124">
        <f t="shared" si="4"/>
        <v>563.29210940846951</v>
      </c>
      <c r="AK124" s="4">
        <f t="shared" si="5"/>
        <v>0.56329210940846952</v>
      </c>
      <c r="AL124" s="4"/>
      <c r="AM124" s="4">
        <v>8.4464428524990005</v>
      </c>
      <c r="AN124" s="4">
        <f t="shared" si="6"/>
        <v>808.76985473737363</v>
      </c>
      <c r="AO124" s="4">
        <f t="shared" si="7"/>
        <v>0.80876985473737362</v>
      </c>
      <c r="AP124" s="4"/>
    </row>
    <row r="125" spans="1:42" x14ac:dyDescent="0.25">
      <c r="A125" t="s">
        <v>144</v>
      </c>
      <c r="B125" t="s">
        <v>20</v>
      </c>
      <c r="C125" t="s">
        <v>21</v>
      </c>
      <c r="D125">
        <v>125.5</v>
      </c>
      <c r="E125">
        <v>129.80000000000001</v>
      </c>
      <c r="F125">
        <v>133.5</v>
      </c>
      <c r="G125">
        <v>122.1</v>
      </c>
      <c r="H125">
        <v>127.2</v>
      </c>
      <c r="I125">
        <v>136.69999999999999</v>
      </c>
      <c r="J125">
        <v>140.4</v>
      </c>
      <c r="K125">
        <v>139.5</v>
      </c>
      <c r="L125">
        <v>148.30000000000001</v>
      </c>
      <c r="M125">
        <v>144.99854828256642</v>
      </c>
      <c r="N125">
        <v>149.72946577629381</v>
      </c>
      <c r="O125">
        <v>152.23758287292819</v>
      </c>
      <c r="P125">
        <v>151.59490806223479</v>
      </c>
      <c r="Q125">
        <v>156.87251675807434</v>
      </c>
      <c r="R125">
        <v>151.62423590846259</v>
      </c>
      <c r="S125">
        <v>157.9214596273292</v>
      </c>
      <c r="T125">
        <v>148.32944350238938</v>
      </c>
      <c r="U125">
        <v>153.84644371172868</v>
      </c>
      <c r="V125">
        <v>160.77467228464423</v>
      </c>
      <c r="W125">
        <v>159.6468236339405</v>
      </c>
      <c r="X125">
        <v>160.40942883046242</v>
      </c>
      <c r="AG125" t="s">
        <v>144</v>
      </c>
      <c r="AH125">
        <v>159.6468236339405</v>
      </c>
      <c r="AI125">
        <v>5.8827793636388996</v>
      </c>
      <c r="AJ125">
        <f t="shared" si="4"/>
        <v>939.16703954424418</v>
      </c>
      <c r="AK125" s="4">
        <f t="shared" si="5"/>
        <v>0.93916703954424419</v>
      </c>
      <c r="AL125" s="4"/>
      <c r="AM125" s="4">
        <v>8.4464428524990005</v>
      </c>
      <c r="AN125" s="4">
        <f t="shared" si="6"/>
        <v>1348.4477724070653</v>
      </c>
      <c r="AO125" s="4">
        <f t="shared" si="7"/>
        <v>1.3484477724070651</v>
      </c>
      <c r="AP125" s="4"/>
    </row>
    <row r="126" spans="1:42" x14ac:dyDescent="0.25">
      <c r="A126" t="s">
        <v>145</v>
      </c>
      <c r="B126" t="s">
        <v>20</v>
      </c>
      <c r="C126" t="s">
        <v>21</v>
      </c>
      <c r="H126">
        <v>202.70000000000002</v>
      </c>
      <c r="I126">
        <v>205.7</v>
      </c>
      <c r="J126">
        <v>198.1</v>
      </c>
      <c r="K126">
        <v>209.89999999999998</v>
      </c>
      <c r="L126">
        <v>215.9</v>
      </c>
      <c r="M126">
        <v>223.38205828779601</v>
      </c>
      <c r="N126">
        <v>211.9897225956251</v>
      </c>
      <c r="O126">
        <v>201.9930565010211</v>
      </c>
      <c r="P126">
        <v>193.6215195306911</v>
      </c>
      <c r="Q126">
        <v>190.06851093860269</v>
      </c>
      <c r="R126">
        <v>187.20002970002969</v>
      </c>
      <c r="S126">
        <v>181.499569924366</v>
      </c>
      <c r="T126">
        <v>184.68777420298332</v>
      </c>
      <c r="U126">
        <v>176.38782763216346</v>
      </c>
      <c r="V126">
        <v>181.46358148893361</v>
      </c>
      <c r="W126">
        <v>182.86535900405326</v>
      </c>
      <c r="X126">
        <v>175.66639227930742</v>
      </c>
      <c r="AG126" t="s">
        <v>145</v>
      </c>
      <c r="AH126">
        <v>182.86535900405326</v>
      </c>
      <c r="AI126">
        <v>3.8959727974667002</v>
      </c>
      <c r="AJ126">
        <f t="shared" si="4"/>
        <v>712.43846427877384</v>
      </c>
      <c r="AK126" s="4">
        <f t="shared" si="5"/>
        <v>0.71243846427877389</v>
      </c>
      <c r="AL126" s="4"/>
      <c r="AM126" s="4">
        <v>3.7166485214753999</v>
      </c>
      <c r="AN126" s="4">
        <f t="shared" si="6"/>
        <v>679.64626617148281</v>
      </c>
      <c r="AO126" s="4">
        <f t="shared" si="7"/>
        <v>0.67964626617148283</v>
      </c>
      <c r="AP126" s="4"/>
    </row>
    <row r="127" spans="1:42" x14ac:dyDescent="0.25">
      <c r="A127" t="s">
        <v>146</v>
      </c>
      <c r="B127" t="s">
        <v>20</v>
      </c>
      <c r="C127" t="s">
        <v>21</v>
      </c>
      <c r="H127">
        <v>218.3</v>
      </c>
      <c r="I127">
        <v>229.9</v>
      </c>
      <c r="J127">
        <v>218.5</v>
      </c>
      <c r="K127">
        <v>217</v>
      </c>
      <c r="L127">
        <v>224.3</v>
      </c>
      <c r="M127">
        <v>228.70560109289619</v>
      </c>
      <c r="N127">
        <v>227.71308810949529</v>
      </c>
      <c r="O127">
        <v>207.59053778080323</v>
      </c>
      <c r="P127">
        <v>212.49280297610528</v>
      </c>
      <c r="Q127">
        <v>208.4939026111503</v>
      </c>
      <c r="R127">
        <v>199.28797148797148</v>
      </c>
      <c r="S127">
        <v>203.551238321222</v>
      </c>
      <c r="T127">
        <v>208.64311202105878</v>
      </c>
      <c r="U127">
        <v>206.93589515770773</v>
      </c>
      <c r="V127">
        <v>213.02954872089677</v>
      </c>
      <c r="W127">
        <v>209.48445280833815</v>
      </c>
      <c r="X127">
        <v>227.18864604030651</v>
      </c>
      <c r="AG127" t="s">
        <v>146</v>
      </c>
      <c r="AH127">
        <v>209.48445280833815</v>
      </c>
      <c r="AI127">
        <v>3.8959727974667002</v>
      </c>
      <c r="AJ127">
        <f t="shared" si="4"/>
        <v>816.14572963348212</v>
      </c>
      <c r="AK127" s="4">
        <f t="shared" si="5"/>
        <v>0.81614572963348209</v>
      </c>
      <c r="AL127" s="4"/>
      <c r="AM127" s="4">
        <v>3.7166485214753999</v>
      </c>
      <c r="AN127" s="4">
        <f t="shared" si="6"/>
        <v>778.58008180219315</v>
      </c>
      <c r="AO127" s="4">
        <f t="shared" si="7"/>
        <v>0.77858008180219318</v>
      </c>
      <c r="AP127" s="4"/>
    </row>
    <row r="128" spans="1:42" x14ac:dyDescent="0.25">
      <c r="A128" t="s">
        <v>147</v>
      </c>
      <c r="B128" t="s">
        <v>20</v>
      </c>
      <c r="C128" t="s">
        <v>21</v>
      </c>
      <c r="H128">
        <v>247.3</v>
      </c>
      <c r="I128">
        <v>252</v>
      </c>
      <c r="J128">
        <v>266.5</v>
      </c>
      <c r="K128">
        <v>270.7</v>
      </c>
      <c r="L128">
        <v>272.5</v>
      </c>
      <c r="M128">
        <v>278.07468123861571</v>
      </c>
      <c r="N128">
        <v>272.42105584748867</v>
      </c>
      <c r="O128">
        <v>270.02178352620831</v>
      </c>
      <c r="P128">
        <v>270.3954499928459</v>
      </c>
      <c r="Q128">
        <v>263.40612561750174</v>
      </c>
      <c r="R128">
        <v>270.54948024948021</v>
      </c>
      <c r="S128">
        <v>289.44104997775474</v>
      </c>
      <c r="T128">
        <v>302.77850248610702</v>
      </c>
      <c r="U128">
        <v>289.33291870279879</v>
      </c>
      <c r="V128">
        <v>290.26352400114979</v>
      </c>
      <c r="W128">
        <v>278.82203242617254</v>
      </c>
      <c r="X128">
        <v>292.10383196139651</v>
      </c>
      <c r="AG128" t="s">
        <v>147</v>
      </c>
      <c r="AH128">
        <v>278.82203242617254</v>
      </c>
      <c r="AI128">
        <v>3.8959727974667002</v>
      </c>
      <c r="AJ128">
        <f t="shared" si="4"/>
        <v>1086.2830536667464</v>
      </c>
      <c r="AK128" s="4">
        <f t="shared" si="5"/>
        <v>1.0862830536667463</v>
      </c>
      <c r="AL128" s="4"/>
      <c r="AM128" s="4">
        <v>3.7166485214753999</v>
      </c>
      <c r="AN128" s="4">
        <f t="shared" si="6"/>
        <v>1036.2834945715001</v>
      </c>
      <c r="AO128" s="4">
        <f t="shared" si="7"/>
        <v>1.0362834945715</v>
      </c>
      <c r="AP128" s="4"/>
    </row>
    <row r="129" spans="1:42" x14ac:dyDescent="0.25">
      <c r="A129" t="s">
        <v>148</v>
      </c>
      <c r="B129" t="s">
        <v>20</v>
      </c>
      <c r="C129" t="s">
        <v>21</v>
      </c>
      <c r="H129">
        <v>270.5</v>
      </c>
      <c r="I129">
        <v>271.39999999999998</v>
      </c>
      <c r="J129">
        <v>269.89999999999998</v>
      </c>
      <c r="K129">
        <v>281.60000000000002</v>
      </c>
      <c r="L129">
        <v>274.60000000000002</v>
      </c>
      <c r="M129">
        <v>279.87996357012753</v>
      </c>
      <c r="N129">
        <v>274.54415251130393</v>
      </c>
      <c r="O129">
        <v>278.35262083049696</v>
      </c>
      <c r="P129">
        <v>274.36600372013163</v>
      </c>
      <c r="Q129">
        <v>271.01480592801693</v>
      </c>
      <c r="R129">
        <v>273.43875853875852</v>
      </c>
      <c r="S129">
        <v>270.09946611300609</v>
      </c>
      <c r="T129">
        <v>280.04703129570049</v>
      </c>
      <c r="U129">
        <v>287.85624167036872</v>
      </c>
      <c r="V129">
        <v>295.5264156366772</v>
      </c>
      <c r="W129">
        <v>295.16754487550668</v>
      </c>
      <c r="X129">
        <v>300.67893840476864</v>
      </c>
      <c r="AG129" t="s">
        <v>148</v>
      </c>
      <c r="AH129">
        <v>295.16754487550668</v>
      </c>
      <c r="AI129">
        <v>3.8959727974667002</v>
      </c>
      <c r="AJ129">
        <f t="shared" si="4"/>
        <v>1149.9647255300056</v>
      </c>
      <c r="AK129" s="4">
        <f t="shared" si="5"/>
        <v>1.1499647255300056</v>
      </c>
      <c r="AL129" s="4"/>
      <c r="AM129" s="4">
        <v>3.7166485214753999</v>
      </c>
      <c r="AN129" s="4">
        <f t="shared" si="6"/>
        <v>1097.0340192490758</v>
      </c>
      <c r="AO129" s="4">
        <f t="shared" si="7"/>
        <v>1.0970340192490757</v>
      </c>
      <c r="AP129" s="4"/>
    </row>
    <row r="130" spans="1:42" x14ac:dyDescent="0.25">
      <c r="A130" t="s">
        <v>149</v>
      </c>
      <c r="B130" t="s">
        <v>20</v>
      </c>
      <c r="C130" t="s">
        <v>21</v>
      </c>
      <c r="E130">
        <v>584.90000000000009</v>
      </c>
      <c r="F130">
        <v>554.09999999999991</v>
      </c>
      <c r="G130">
        <v>560.6</v>
      </c>
      <c r="H130">
        <v>586.9</v>
      </c>
      <c r="I130">
        <v>605.4</v>
      </c>
      <c r="J130">
        <v>614.70000000000005</v>
      </c>
      <c r="K130">
        <v>656.2</v>
      </c>
      <c r="L130">
        <v>684.5</v>
      </c>
      <c r="M130">
        <v>720.99713114754104</v>
      </c>
      <c r="N130">
        <v>725.92440425271911</v>
      </c>
      <c r="O130">
        <v>739.2677331518039</v>
      </c>
      <c r="P130">
        <v>733.93891830018606</v>
      </c>
      <c r="Q130">
        <v>722.39211009174312</v>
      </c>
      <c r="R130">
        <v>727.46073656073656</v>
      </c>
      <c r="S130">
        <v>730.45432300163134</v>
      </c>
      <c r="T130">
        <v>755.25911085112591</v>
      </c>
      <c r="U130">
        <v>762.43620613060875</v>
      </c>
      <c r="V130">
        <v>793.03087093992531</v>
      </c>
      <c r="W130">
        <v>810.47376954255947</v>
      </c>
      <c r="X130">
        <v>821.91884757309106</v>
      </c>
      <c r="AG130" t="s">
        <v>149</v>
      </c>
      <c r="AH130">
        <v>810.47376954255947</v>
      </c>
      <c r="AI130">
        <v>3.8959727974667002</v>
      </c>
      <c r="AJ130">
        <f t="shared" si="4"/>
        <v>3157.5837591981071</v>
      </c>
      <c r="AK130" s="4">
        <f t="shared" si="5"/>
        <v>3.1575837591981073</v>
      </c>
      <c r="AL130" s="4"/>
      <c r="AM130" s="4">
        <v>3.7166485214753999</v>
      </c>
      <c r="AN130" s="4">
        <f t="shared" si="6"/>
        <v>3012.2461372649477</v>
      </c>
      <c r="AO130" s="4">
        <f t="shared" si="7"/>
        <v>3.0122461372649476</v>
      </c>
      <c r="AP130" s="4"/>
    </row>
    <row r="131" spans="1:42" x14ac:dyDescent="0.25">
      <c r="A131" t="s">
        <v>150</v>
      </c>
      <c r="B131" t="s">
        <v>20</v>
      </c>
      <c r="C131" t="s">
        <v>21</v>
      </c>
      <c r="H131">
        <v>371.9</v>
      </c>
      <c r="I131">
        <v>380.1</v>
      </c>
      <c r="J131">
        <v>360.29999999999995</v>
      </c>
      <c r="K131">
        <v>368.8</v>
      </c>
      <c r="L131">
        <v>388.29999999999995</v>
      </c>
      <c r="M131">
        <v>410.46056466302366</v>
      </c>
      <c r="N131">
        <v>400.80069656605161</v>
      </c>
      <c r="O131">
        <v>377.98829135466309</v>
      </c>
      <c r="P131">
        <v>369.19384747460299</v>
      </c>
      <c r="Q131">
        <v>371.9163726182075</v>
      </c>
      <c r="R131">
        <v>390.76302346302339</v>
      </c>
      <c r="S131">
        <v>396.45435266201991</v>
      </c>
      <c r="T131">
        <v>385.39804036267907</v>
      </c>
      <c r="U131">
        <v>386.65091070635276</v>
      </c>
      <c r="V131">
        <v>415.79295774647881</v>
      </c>
      <c r="W131">
        <v>398.78684134337004</v>
      </c>
      <c r="X131">
        <v>406.94334374112975</v>
      </c>
      <c r="AG131" t="s">
        <v>150</v>
      </c>
      <c r="AH131">
        <v>398.78684134337004</v>
      </c>
      <c r="AI131">
        <v>3.8959727974667002</v>
      </c>
      <c r="AJ131">
        <f t="shared" ref="AJ131:AJ194" si="8">AH131*AI131</f>
        <v>1553.6626858614386</v>
      </c>
      <c r="AK131" s="4">
        <f t="shared" ref="AK131:AK194" si="9">AJ131/1000</f>
        <v>1.5536626858614386</v>
      </c>
      <c r="AL131" s="4"/>
      <c r="AM131" s="4">
        <v>3.7166485214753999</v>
      </c>
      <c r="AN131" s="4">
        <f t="shared" ref="AN131:AN194" si="10">AM131*AH131</f>
        <v>1482.1505242626811</v>
      </c>
      <c r="AO131" s="4">
        <f t="shared" ref="AO131:AO194" si="11">AN131/1000</f>
        <v>1.4821505242626811</v>
      </c>
      <c r="AP131" s="4"/>
    </row>
    <row r="132" spans="1:42" x14ac:dyDescent="0.25">
      <c r="A132" t="s">
        <v>151</v>
      </c>
      <c r="B132" t="s">
        <v>20</v>
      </c>
      <c r="C132" t="s">
        <v>21</v>
      </c>
      <c r="D132">
        <v>80.5</v>
      </c>
      <c r="E132">
        <v>84</v>
      </c>
      <c r="F132">
        <v>81.099999999999994</v>
      </c>
      <c r="G132">
        <v>86.3</v>
      </c>
      <c r="H132">
        <v>86</v>
      </c>
      <c r="I132">
        <v>88.1</v>
      </c>
      <c r="J132">
        <v>88.7</v>
      </c>
      <c r="K132">
        <v>88.2</v>
      </c>
      <c r="L132">
        <v>94</v>
      </c>
      <c r="M132">
        <v>94.727906633180652</v>
      </c>
      <c r="N132">
        <v>96.731378026070772</v>
      </c>
      <c r="O132">
        <v>98.031996974281398</v>
      </c>
      <c r="P132">
        <v>98.118057553956831</v>
      </c>
      <c r="Q132">
        <v>98.467455963037835</v>
      </c>
      <c r="R132">
        <v>95.400158478605391</v>
      </c>
      <c r="S132">
        <v>95.349612736660916</v>
      </c>
      <c r="T132">
        <v>93.557047260560452</v>
      </c>
      <c r="U132">
        <v>97.553720833908585</v>
      </c>
      <c r="V132">
        <v>100.28237435251296</v>
      </c>
      <c r="W132">
        <v>98.448429354364379</v>
      </c>
      <c r="X132">
        <v>96.253169347209067</v>
      </c>
      <c r="AG132" t="s">
        <v>151</v>
      </c>
      <c r="AH132">
        <v>98.448429354364379</v>
      </c>
      <c r="AI132">
        <v>3.9977663159850998</v>
      </c>
      <c r="AJ132">
        <f t="shared" si="8"/>
        <v>393.57381473451665</v>
      </c>
      <c r="AK132" s="4">
        <f t="shared" si="9"/>
        <v>0.39357381473451664</v>
      </c>
      <c r="AL132" s="4"/>
      <c r="AM132" s="4">
        <v>5.8983583163917279</v>
      </c>
      <c r="AN132" s="4">
        <f t="shared" si="10"/>
        <v>580.6841120180186</v>
      </c>
      <c r="AO132" s="4">
        <f t="shared" si="11"/>
        <v>0.58068411201801862</v>
      </c>
      <c r="AP132" s="4"/>
    </row>
    <row r="133" spans="1:42" x14ac:dyDescent="0.25">
      <c r="A133" t="s">
        <v>152</v>
      </c>
      <c r="B133" t="s">
        <v>20</v>
      </c>
      <c r="C133" t="s">
        <v>21</v>
      </c>
      <c r="D133">
        <v>483.20000000000005</v>
      </c>
      <c r="E133">
        <v>487.6</v>
      </c>
      <c r="F133">
        <v>485.7</v>
      </c>
      <c r="G133">
        <v>484.79999999999995</v>
      </c>
      <c r="H133">
        <v>502.2</v>
      </c>
      <c r="I133">
        <v>513.30000000000007</v>
      </c>
      <c r="J133">
        <v>526</v>
      </c>
      <c r="K133">
        <v>530.9</v>
      </c>
      <c r="L133">
        <v>538.9</v>
      </c>
      <c r="M133">
        <v>565.16322942827583</v>
      </c>
      <c r="N133">
        <v>579.08566108007449</v>
      </c>
      <c r="O133">
        <v>592.53350983358541</v>
      </c>
      <c r="P133">
        <v>589.06330935251799</v>
      </c>
      <c r="Q133">
        <v>579.97834247762046</v>
      </c>
      <c r="R133">
        <v>580.12202852614905</v>
      </c>
      <c r="S133">
        <v>587.42809810671247</v>
      </c>
      <c r="T133">
        <v>595.73978809424227</v>
      </c>
      <c r="U133">
        <v>603.58127847576975</v>
      </c>
      <c r="V133">
        <v>627.06231275374489</v>
      </c>
      <c r="W133">
        <v>615.01931559951879</v>
      </c>
      <c r="X133">
        <v>617.72036761724553</v>
      </c>
      <c r="AG133" t="s">
        <v>152</v>
      </c>
      <c r="AH133">
        <v>615.01931559951879</v>
      </c>
      <c r="AI133">
        <v>3.9977663159850998</v>
      </c>
      <c r="AJ133">
        <f t="shared" si="8"/>
        <v>2458.7035035839658</v>
      </c>
      <c r="AK133" s="4">
        <f t="shared" si="9"/>
        <v>2.4587035035839659</v>
      </c>
      <c r="AL133" s="4"/>
      <c r="AM133" s="4">
        <v>5.8983583163917279</v>
      </c>
      <c r="AN133" s="4">
        <f t="shared" si="10"/>
        <v>3627.6042949079706</v>
      </c>
      <c r="AO133" s="4">
        <f t="shared" si="11"/>
        <v>3.6276042949079708</v>
      </c>
      <c r="AP133" s="4"/>
    </row>
    <row r="134" spans="1:42" x14ac:dyDescent="0.25">
      <c r="A134" t="s">
        <v>153</v>
      </c>
      <c r="B134" t="s">
        <v>20</v>
      </c>
      <c r="C134" t="s">
        <v>21</v>
      </c>
      <c r="D134">
        <v>580</v>
      </c>
      <c r="E134">
        <v>579.5</v>
      </c>
      <c r="F134">
        <v>605.80000000000007</v>
      </c>
      <c r="G134">
        <v>572.79999999999995</v>
      </c>
      <c r="H134">
        <v>580.4</v>
      </c>
      <c r="I134">
        <v>559</v>
      </c>
      <c r="J134">
        <v>570.20000000000005</v>
      </c>
      <c r="K134">
        <v>580.70000000000005</v>
      </c>
      <c r="L134">
        <v>591.5</v>
      </c>
      <c r="M134">
        <v>621.46831141970756</v>
      </c>
      <c r="N134">
        <v>628.7621042830541</v>
      </c>
      <c r="O134">
        <v>638.0394856278366</v>
      </c>
      <c r="P134">
        <v>633.38381294964029</v>
      </c>
      <c r="Q134">
        <v>645.98902685532767</v>
      </c>
      <c r="R134">
        <v>668.52580319838626</v>
      </c>
      <c r="S134">
        <v>673.20774526678133</v>
      </c>
      <c r="T134">
        <v>680.71435940331799</v>
      </c>
      <c r="U134">
        <v>702.44169543007047</v>
      </c>
      <c r="V134">
        <v>710.9754864902701</v>
      </c>
      <c r="W134">
        <v>729.28017644699912</v>
      </c>
      <c r="X134">
        <v>736.91444789836453</v>
      </c>
      <c r="AG134" t="s">
        <v>153</v>
      </c>
      <c r="AH134">
        <v>729.28017644699912</v>
      </c>
      <c r="AI134">
        <v>3.9977663159850998</v>
      </c>
      <c r="AJ134">
        <f t="shared" si="8"/>
        <v>2915.4917243154832</v>
      </c>
      <c r="AK134" s="4">
        <f t="shared" si="9"/>
        <v>2.9154917243154834</v>
      </c>
      <c r="AL134" s="4"/>
      <c r="AM134" s="4">
        <v>5.8983583163917279</v>
      </c>
      <c r="AN134" s="4">
        <f t="shared" si="10"/>
        <v>4301.5557937257836</v>
      </c>
      <c r="AO134" s="4">
        <f t="shared" si="11"/>
        <v>4.3015557937257833</v>
      </c>
      <c r="AP134" s="4"/>
    </row>
    <row r="135" spans="1:42" x14ac:dyDescent="0.25">
      <c r="A135" t="s">
        <v>154</v>
      </c>
      <c r="B135" t="s">
        <v>20</v>
      </c>
      <c r="C135" t="s">
        <v>21</v>
      </c>
      <c r="D135">
        <v>165.5</v>
      </c>
      <c r="E135">
        <v>162.29999999999998</v>
      </c>
      <c r="F135">
        <v>159.80000000000001</v>
      </c>
      <c r="G135">
        <v>166.5</v>
      </c>
      <c r="H135">
        <v>167.7</v>
      </c>
      <c r="I135">
        <v>164</v>
      </c>
      <c r="J135">
        <v>167.10000000000002</v>
      </c>
      <c r="K135">
        <v>167.6</v>
      </c>
      <c r="L135">
        <v>176.1</v>
      </c>
      <c r="M135">
        <v>186.18168119367706</v>
      </c>
      <c r="N135">
        <v>185.60111731843577</v>
      </c>
      <c r="O135">
        <v>187.87269288956128</v>
      </c>
      <c r="P135">
        <v>184.15726618705034</v>
      </c>
      <c r="Q135">
        <v>182.68172105111171</v>
      </c>
      <c r="R135">
        <v>185.32760409162947</v>
      </c>
      <c r="S135">
        <v>184.73339070567988</v>
      </c>
      <c r="T135">
        <v>183.21603234351039</v>
      </c>
      <c r="U135">
        <v>187.82902112384372</v>
      </c>
      <c r="V135">
        <v>184.29557608847821</v>
      </c>
      <c r="W135">
        <v>186.91164282849886</v>
      </c>
      <c r="X135">
        <v>189.09005270982567</v>
      </c>
      <c r="AG135" t="s">
        <v>154</v>
      </c>
      <c r="AH135">
        <v>186.91164282849886</v>
      </c>
      <c r="AI135">
        <v>3.9977663159850998</v>
      </c>
      <c r="AJ135">
        <f t="shared" si="8"/>
        <v>747.22906976521062</v>
      </c>
      <c r="AK135" s="4">
        <f t="shared" si="9"/>
        <v>0.74722906976521064</v>
      </c>
      <c r="AL135" s="4"/>
      <c r="AM135" s="4">
        <v>5.8983583163917279</v>
      </c>
      <c r="AN135" s="4">
        <f t="shared" si="10"/>
        <v>1102.4718429079164</v>
      </c>
      <c r="AO135" s="4">
        <f t="shared" si="11"/>
        <v>1.1024718429079163</v>
      </c>
      <c r="AP135" s="4"/>
    </row>
    <row r="136" spans="1:42" x14ac:dyDescent="0.25">
      <c r="A136" t="s">
        <v>155</v>
      </c>
      <c r="B136" t="s">
        <v>20</v>
      </c>
      <c r="C136" t="s">
        <v>21</v>
      </c>
      <c r="D136">
        <v>346.79999999999995</v>
      </c>
      <c r="E136">
        <v>336.7</v>
      </c>
      <c r="F136">
        <v>348.90000000000003</v>
      </c>
      <c r="G136">
        <v>350.1</v>
      </c>
      <c r="H136">
        <v>359</v>
      </c>
      <c r="I136">
        <v>359.4</v>
      </c>
      <c r="J136">
        <v>370.1</v>
      </c>
      <c r="K136">
        <v>373.2</v>
      </c>
      <c r="L136">
        <v>392.5</v>
      </c>
      <c r="M136">
        <v>402.45489732604517</v>
      </c>
      <c r="N136">
        <v>411.39860335195527</v>
      </c>
      <c r="O136">
        <v>409.63434190620274</v>
      </c>
      <c r="P136">
        <v>409.65517985611513</v>
      </c>
      <c r="Q136">
        <v>404.45798440658388</v>
      </c>
      <c r="R136">
        <v>408.61336983143633</v>
      </c>
      <c r="S136">
        <v>399.87418244406189</v>
      </c>
      <c r="T136">
        <v>408.40018123518752</v>
      </c>
      <c r="U136">
        <v>415.65406599475352</v>
      </c>
      <c r="V136">
        <v>429.95059498810025</v>
      </c>
      <c r="W136">
        <v>437.7665686405561</v>
      </c>
      <c r="X136">
        <v>434.36365725097983</v>
      </c>
      <c r="AG136" t="s">
        <v>155</v>
      </c>
      <c r="AH136">
        <v>437.7665686405561</v>
      </c>
      <c r="AI136">
        <v>3.9977663159850998</v>
      </c>
      <c r="AJ136">
        <f t="shared" si="8"/>
        <v>1750.0884423755942</v>
      </c>
      <c r="AK136" s="4">
        <f t="shared" si="9"/>
        <v>1.7500884423755942</v>
      </c>
      <c r="AL136" s="4"/>
      <c r="AM136" s="4">
        <v>5.8983583163917279</v>
      </c>
      <c r="AN136" s="4">
        <f t="shared" si="10"/>
        <v>2582.1040807792942</v>
      </c>
      <c r="AO136" s="4">
        <f t="shared" si="11"/>
        <v>2.5821040807792941</v>
      </c>
      <c r="AP136" s="4"/>
    </row>
    <row r="137" spans="1:42" x14ac:dyDescent="0.25">
      <c r="A137" t="s">
        <v>156</v>
      </c>
      <c r="B137" t="s">
        <v>20</v>
      </c>
      <c r="C137" t="s">
        <v>21</v>
      </c>
      <c r="D137">
        <v>399</v>
      </c>
      <c r="E137">
        <v>400.09999999999997</v>
      </c>
      <c r="F137">
        <v>409.6</v>
      </c>
      <c r="G137">
        <v>410.1</v>
      </c>
      <c r="H137">
        <v>413.6</v>
      </c>
      <c r="I137">
        <v>413.3</v>
      </c>
      <c r="J137">
        <v>428.29999999999995</v>
      </c>
      <c r="K137">
        <v>439.4</v>
      </c>
      <c r="L137">
        <v>449.59999999999997</v>
      </c>
      <c r="M137">
        <v>473.75545870881962</v>
      </c>
      <c r="N137">
        <v>478.42756052141522</v>
      </c>
      <c r="O137">
        <v>482.07057488653555</v>
      </c>
      <c r="P137">
        <v>483.50014388489211</v>
      </c>
      <c r="Q137">
        <v>486.419867167196</v>
      </c>
      <c r="R137">
        <v>477.33100417807242</v>
      </c>
      <c r="S137">
        <v>477.82925989672975</v>
      </c>
      <c r="T137">
        <v>484.60816952460613</v>
      </c>
      <c r="U137">
        <v>497.66643655943665</v>
      </c>
      <c r="V137">
        <v>497.35037099258017</v>
      </c>
      <c r="W137">
        <v>502.46833311054672</v>
      </c>
      <c r="X137">
        <v>509.78029463441004</v>
      </c>
      <c r="AG137" t="s">
        <v>156</v>
      </c>
      <c r="AH137">
        <v>502.46833311054672</v>
      </c>
      <c r="AI137">
        <v>3.9977663159850998</v>
      </c>
      <c r="AJ137">
        <f t="shared" si="8"/>
        <v>2008.7509769585242</v>
      </c>
      <c r="AK137" s="4">
        <f t="shared" si="9"/>
        <v>2.0087509769585243</v>
      </c>
      <c r="AL137" s="4"/>
      <c r="AM137" s="4">
        <v>5.8983583163917279</v>
      </c>
      <c r="AN137" s="4">
        <f t="shared" si="10"/>
        <v>2963.7382713260822</v>
      </c>
      <c r="AO137" s="4">
        <f t="shared" si="11"/>
        <v>2.9637382713260823</v>
      </c>
      <c r="AP137" s="4"/>
    </row>
    <row r="138" spans="1:42" x14ac:dyDescent="0.25">
      <c r="A138" t="s">
        <v>157</v>
      </c>
      <c r="B138" t="s">
        <v>20</v>
      </c>
      <c r="C138" t="s">
        <v>21</v>
      </c>
      <c r="D138">
        <v>177.8</v>
      </c>
      <c r="E138">
        <v>176.5</v>
      </c>
      <c r="F138">
        <v>177.8</v>
      </c>
      <c r="G138">
        <v>187.70000000000002</v>
      </c>
      <c r="H138">
        <v>193.1</v>
      </c>
      <c r="I138">
        <v>180.8</v>
      </c>
      <c r="J138">
        <v>187.9</v>
      </c>
      <c r="K138">
        <v>185.3</v>
      </c>
      <c r="L138">
        <v>192</v>
      </c>
      <c r="M138">
        <v>196.44183778992465</v>
      </c>
      <c r="N138">
        <v>195.88342644320298</v>
      </c>
      <c r="O138">
        <v>195.82655068078671</v>
      </c>
      <c r="P138">
        <v>195.09705035971223</v>
      </c>
      <c r="Q138">
        <v>202.17493502743284</v>
      </c>
      <c r="R138">
        <v>205.68642846852038</v>
      </c>
      <c r="S138">
        <v>201.32555938037865</v>
      </c>
      <c r="T138">
        <v>203.0440122682281</v>
      </c>
      <c r="U138">
        <v>206.20814579594088</v>
      </c>
      <c r="V138">
        <v>212.30321993560131</v>
      </c>
      <c r="W138">
        <v>217.25333511562627</v>
      </c>
      <c r="X138">
        <v>220.58178132180026</v>
      </c>
      <c r="AG138" t="s">
        <v>157</v>
      </c>
      <c r="AH138">
        <v>217.25333511562627</v>
      </c>
      <c r="AI138">
        <v>3.9977663159850998</v>
      </c>
      <c r="AJ138">
        <f t="shared" si="8"/>
        <v>868.52806516067358</v>
      </c>
      <c r="AK138" s="4">
        <f t="shared" si="9"/>
        <v>0.8685280651606736</v>
      </c>
      <c r="AL138" s="4"/>
      <c r="AM138" s="4">
        <v>5.8983583163917279</v>
      </c>
      <c r="AN138" s="4">
        <f t="shared" si="10"/>
        <v>1281.4380159430932</v>
      </c>
      <c r="AO138" s="4">
        <f t="shared" si="11"/>
        <v>1.2814380159430931</v>
      </c>
      <c r="AP138" s="4"/>
    </row>
    <row r="139" spans="1:42" x14ac:dyDescent="0.25">
      <c r="A139" t="s">
        <v>158</v>
      </c>
      <c r="B139" t="s">
        <v>20</v>
      </c>
      <c r="C139" t="s">
        <v>21</v>
      </c>
      <c r="D139">
        <v>227</v>
      </c>
      <c r="E139">
        <v>228</v>
      </c>
      <c r="F139">
        <v>213</v>
      </c>
      <c r="G139">
        <v>225.6</v>
      </c>
      <c r="H139">
        <v>233.89999999999998</v>
      </c>
      <c r="I139">
        <v>233</v>
      </c>
      <c r="J139">
        <v>237.29999999999998</v>
      </c>
      <c r="K139">
        <v>237.4</v>
      </c>
      <c r="L139">
        <v>247.79999999999998</v>
      </c>
      <c r="M139">
        <v>256.78024819027922</v>
      </c>
      <c r="N139">
        <v>261.41620111731845</v>
      </c>
      <c r="O139">
        <v>260.56709531013615</v>
      </c>
      <c r="P139">
        <v>259.94676258992808</v>
      </c>
      <c r="Q139">
        <v>269.08212532486283</v>
      </c>
      <c r="R139">
        <v>269.05783028382081</v>
      </c>
      <c r="S139">
        <v>272.98799483648878</v>
      </c>
      <c r="T139">
        <v>267.81823504809699</v>
      </c>
      <c r="U139">
        <v>274.0662432693635</v>
      </c>
      <c r="V139">
        <v>276.19200615987677</v>
      </c>
      <c r="W139">
        <v>283.02003742815134</v>
      </c>
      <c r="X139">
        <v>288.14187052304362</v>
      </c>
      <c r="AG139" t="s">
        <v>158</v>
      </c>
      <c r="AH139">
        <v>283.02003742815134</v>
      </c>
      <c r="AI139">
        <v>3.9977663159850998</v>
      </c>
      <c r="AJ139">
        <f t="shared" si="8"/>
        <v>1131.4479723791057</v>
      </c>
      <c r="AK139" s="4">
        <f t="shared" si="9"/>
        <v>1.1314479723791058</v>
      </c>
      <c r="AL139" s="4"/>
      <c r="AM139" s="4">
        <v>5.8983583163917279</v>
      </c>
      <c r="AN139" s="4">
        <f t="shared" si="10"/>
        <v>1669.3535914698346</v>
      </c>
      <c r="AO139" s="4">
        <f t="shared" si="11"/>
        <v>1.6693535914698345</v>
      </c>
      <c r="AP139" s="4"/>
    </row>
    <row r="140" spans="1:42" x14ac:dyDescent="0.25">
      <c r="A140" t="s">
        <v>159</v>
      </c>
      <c r="B140" t="s">
        <v>20</v>
      </c>
      <c r="C140" t="s">
        <v>21</v>
      </c>
      <c r="D140">
        <v>89.4</v>
      </c>
      <c r="E140">
        <v>87.8</v>
      </c>
      <c r="F140">
        <v>97.7</v>
      </c>
      <c r="G140">
        <v>93.1</v>
      </c>
      <c r="H140">
        <v>94.6</v>
      </c>
      <c r="I140">
        <v>101.4</v>
      </c>
      <c r="J140">
        <v>105.7</v>
      </c>
      <c r="K140">
        <v>107.30000000000001</v>
      </c>
      <c r="L140">
        <v>114.69999999999999</v>
      </c>
      <c r="M140">
        <v>116.43272270645591</v>
      </c>
      <c r="N140">
        <v>117.79394785847299</v>
      </c>
      <c r="O140">
        <v>115.63048411497731</v>
      </c>
      <c r="P140">
        <v>115.77841726618705</v>
      </c>
      <c r="Q140">
        <v>118.05521224371934</v>
      </c>
      <c r="R140">
        <v>118.34917158910821</v>
      </c>
      <c r="S140">
        <v>118.15757314974182</v>
      </c>
      <c r="T140">
        <v>118.78943259445141</v>
      </c>
      <c r="U140">
        <v>124.99939251691288</v>
      </c>
      <c r="V140">
        <v>129.08164636707264</v>
      </c>
      <c r="W140">
        <v>125.93216147573854</v>
      </c>
      <c r="X140">
        <v>126.95435869712122</v>
      </c>
      <c r="AG140" t="s">
        <v>159</v>
      </c>
      <c r="AH140">
        <v>125.93216147573854</v>
      </c>
      <c r="AI140">
        <v>3.9977663159850998</v>
      </c>
      <c r="AJ140">
        <f t="shared" si="8"/>
        <v>503.44735324690396</v>
      </c>
      <c r="AK140" s="4">
        <f t="shared" si="9"/>
        <v>0.50344735324690393</v>
      </c>
      <c r="AL140" s="4"/>
      <c r="AM140" s="4">
        <v>5.8983583163917279</v>
      </c>
      <c r="AN140" s="4">
        <f t="shared" si="10"/>
        <v>742.79301194160837</v>
      </c>
      <c r="AO140" s="4">
        <f t="shared" si="11"/>
        <v>0.74279301194160841</v>
      </c>
      <c r="AP140" s="4"/>
    </row>
    <row r="141" spans="1:42" x14ac:dyDescent="0.25">
      <c r="A141" t="s">
        <v>160</v>
      </c>
      <c r="B141" t="s">
        <v>20</v>
      </c>
      <c r="C141" t="s">
        <v>21</v>
      </c>
      <c r="D141">
        <v>461.6</v>
      </c>
      <c r="E141">
        <v>459.7</v>
      </c>
      <c r="F141">
        <v>460.1</v>
      </c>
      <c r="G141">
        <v>462.2</v>
      </c>
      <c r="H141">
        <v>455.5</v>
      </c>
      <c r="I141">
        <v>465.4</v>
      </c>
      <c r="J141">
        <v>478.40000000000003</v>
      </c>
      <c r="K141">
        <v>488.4</v>
      </c>
      <c r="L141">
        <v>503</v>
      </c>
      <c r="M141">
        <v>514.37373118769949</v>
      </c>
      <c r="N141">
        <v>514.41882251826382</v>
      </c>
      <c r="O141">
        <v>524.93818563872185</v>
      </c>
      <c r="P141">
        <v>515.40580622595326</v>
      </c>
      <c r="Q141">
        <v>508.97904695164681</v>
      </c>
      <c r="R141">
        <v>506.59220623501199</v>
      </c>
      <c r="S141">
        <v>513.41167668761955</v>
      </c>
      <c r="T141">
        <v>513.57100851516759</v>
      </c>
      <c r="U141">
        <v>529.92276595744681</v>
      </c>
      <c r="V141">
        <v>548.92075531577279</v>
      </c>
      <c r="W141">
        <v>553.77977164605136</v>
      </c>
      <c r="X141">
        <v>568.29004450095351</v>
      </c>
      <c r="AG141" t="s">
        <v>160</v>
      </c>
      <c r="AH141">
        <v>553.77977164605136</v>
      </c>
      <c r="AI141">
        <v>4.7741144984938</v>
      </c>
      <c r="AJ141">
        <f t="shared" si="8"/>
        <v>2643.8080367879998</v>
      </c>
      <c r="AK141" s="4">
        <f t="shared" si="9"/>
        <v>2.6438080367879997</v>
      </c>
      <c r="AL141" s="4"/>
      <c r="AM141" s="4">
        <v>6.6943266637998997</v>
      </c>
      <c r="AN141" s="4">
        <f t="shared" si="10"/>
        <v>3707.1826912031811</v>
      </c>
      <c r="AO141" s="4">
        <f t="shared" si="11"/>
        <v>3.7071826912031809</v>
      </c>
      <c r="AP141" s="4"/>
    </row>
    <row r="142" spans="1:42" x14ac:dyDescent="0.25">
      <c r="A142" t="s">
        <v>161</v>
      </c>
      <c r="B142" t="s">
        <v>20</v>
      </c>
      <c r="C142" t="s">
        <v>21</v>
      </c>
      <c r="D142">
        <v>305.2</v>
      </c>
      <c r="E142">
        <v>299</v>
      </c>
      <c r="F142">
        <v>311.3</v>
      </c>
      <c r="G142">
        <v>324</v>
      </c>
      <c r="H142">
        <v>337</v>
      </c>
      <c r="I142">
        <v>334.40000000000003</v>
      </c>
      <c r="J142">
        <v>336.9</v>
      </c>
      <c r="K142">
        <v>345</v>
      </c>
      <c r="L142">
        <v>345.7</v>
      </c>
      <c r="M142">
        <v>359.26555475926773</v>
      </c>
      <c r="N142">
        <v>377.366552069904</v>
      </c>
      <c r="O142">
        <v>381.17060357945076</v>
      </c>
      <c r="P142">
        <v>391.40535152151108</v>
      </c>
      <c r="Q142">
        <v>399.46522775052563</v>
      </c>
      <c r="R142">
        <v>412.36007194244604</v>
      </c>
      <c r="S142">
        <v>415.23753757857338</v>
      </c>
      <c r="T142">
        <v>426.7730308674827</v>
      </c>
      <c r="U142">
        <v>418.60800773694388</v>
      </c>
      <c r="V142">
        <v>429.756083782926</v>
      </c>
      <c r="W142">
        <v>447.53058039961934</v>
      </c>
      <c r="X142">
        <v>455.33745708836619</v>
      </c>
      <c r="AG142" t="s">
        <v>161</v>
      </c>
      <c r="AH142">
        <v>447.53058039961934</v>
      </c>
      <c r="AI142">
        <v>4.7741144984938</v>
      </c>
      <c r="AJ142">
        <f t="shared" si="8"/>
        <v>2136.5622324051678</v>
      </c>
      <c r="AK142" s="4">
        <f t="shared" si="9"/>
        <v>2.1365622324051676</v>
      </c>
      <c r="AL142" s="4"/>
      <c r="AM142" s="4">
        <v>6.6943266637998997</v>
      </c>
      <c r="AN142" s="4">
        <f t="shared" si="10"/>
        <v>2995.9158972350165</v>
      </c>
      <c r="AO142" s="4">
        <f t="shared" si="11"/>
        <v>2.9959158972350166</v>
      </c>
      <c r="AP142" s="4"/>
    </row>
    <row r="143" spans="1:42" x14ac:dyDescent="0.25">
      <c r="A143" t="s">
        <v>162</v>
      </c>
      <c r="B143" t="s">
        <v>20</v>
      </c>
      <c r="C143" t="s">
        <v>21</v>
      </c>
      <c r="D143">
        <v>328</v>
      </c>
      <c r="E143">
        <v>318.60000000000002</v>
      </c>
      <c r="F143">
        <v>323.10000000000002</v>
      </c>
      <c r="G143">
        <v>322.59999999999997</v>
      </c>
      <c r="H143">
        <v>324.7</v>
      </c>
      <c r="I143">
        <v>317.2</v>
      </c>
      <c r="J143">
        <v>317.7</v>
      </c>
      <c r="K143">
        <v>327</v>
      </c>
      <c r="L143">
        <v>327.7</v>
      </c>
      <c r="M143">
        <v>340.72407974460873</v>
      </c>
      <c r="N143">
        <v>344.41979659074627</v>
      </c>
      <c r="O143">
        <v>341.52645460473883</v>
      </c>
      <c r="P143">
        <v>333.86278419027627</v>
      </c>
      <c r="Q143">
        <v>334.29484232655926</v>
      </c>
      <c r="R143">
        <v>333.73932853717031</v>
      </c>
      <c r="S143">
        <v>337.32581306367859</v>
      </c>
      <c r="T143">
        <v>340.95220862160727</v>
      </c>
      <c r="U143">
        <v>345.00875564152159</v>
      </c>
      <c r="V143">
        <v>347.29518248175185</v>
      </c>
      <c r="W143">
        <v>354.02660323501425</v>
      </c>
      <c r="X143">
        <v>361.734138588684</v>
      </c>
      <c r="AG143" t="s">
        <v>162</v>
      </c>
      <c r="AH143">
        <v>354.02660323501425</v>
      </c>
      <c r="AI143">
        <v>4.7741144984938</v>
      </c>
      <c r="AJ143">
        <f t="shared" si="8"/>
        <v>1690.1635393567935</v>
      </c>
      <c r="AK143" s="4">
        <f t="shared" si="9"/>
        <v>1.6901635393567935</v>
      </c>
      <c r="AL143" s="4"/>
      <c r="AM143" s="4">
        <v>6.6943266637998997</v>
      </c>
      <c r="AN143" s="4">
        <f t="shared" si="10"/>
        <v>2369.9697297306639</v>
      </c>
      <c r="AO143" s="4">
        <f t="shared" si="11"/>
        <v>2.3699697297306637</v>
      </c>
      <c r="AP143" s="4"/>
    </row>
    <row r="144" spans="1:42" x14ac:dyDescent="0.25">
      <c r="A144" t="s">
        <v>163</v>
      </c>
      <c r="B144" t="s">
        <v>20</v>
      </c>
      <c r="C144" t="s">
        <v>21</v>
      </c>
      <c r="D144">
        <v>278.10000000000002</v>
      </c>
      <c r="E144">
        <v>280.8</v>
      </c>
      <c r="F144">
        <v>282.5</v>
      </c>
      <c r="G144">
        <v>288.60000000000002</v>
      </c>
      <c r="H144">
        <v>284.39999999999998</v>
      </c>
      <c r="I144">
        <v>302</v>
      </c>
      <c r="J144">
        <v>292.2</v>
      </c>
      <c r="K144">
        <v>289.59999999999997</v>
      </c>
      <c r="L144">
        <v>286.7</v>
      </c>
      <c r="M144">
        <v>298.73563750081439</v>
      </c>
      <c r="N144">
        <v>296.01138805328753</v>
      </c>
      <c r="O144">
        <v>291.60416636475617</v>
      </c>
      <c r="P144">
        <v>291.49713186428824</v>
      </c>
      <c r="Q144">
        <v>288.17834618079883</v>
      </c>
      <c r="R144">
        <v>305.07541966426857</v>
      </c>
      <c r="S144">
        <v>308.51121891227109</v>
      </c>
      <c r="T144">
        <v>306.28500532197978</v>
      </c>
      <c r="U144">
        <v>310.37932946486137</v>
      </c>
      <c r="V144">
        <v>310.70993335449066</v>
      </c>
      <c r="W144">
        <v>321.75134157944814</v>
      </c>
      <c r="X144">
        <v>318.84418944691669</v>
      </c>
      <c r="AG144" t="s">
        <v>163</v>
      </c>
      <c r="AH144">
        <v>321.75134157944814</v>
      </c>
      <c r="AI144">
        <v>4.7741144984938</v>
      </c>
      <c r="AJ144">
        <f t="shared" si="8"/>
        <v>1536.0777447442745</v>
      </c>
      <c r="AK144" s="4">
        <f t="shared" si="9"/>
        <v>1.5360777447442744</v>
      </c>
      <c r="AL144" s="4"/>
      <c r="AM144" s="4">
        <v>6.6943266637998997</v>
      </c>
      <c r="AN144" s="4">
        <f t="shared" si="10"/>
        <v>2153.908585048689</v>
      </c>
      <c r="AO144" s="4">
        <f t="shared" si="11"/>
        <v>2.153908585048689</v>
      </c>
      <c r="AP144" s="4"/>
    </row>
    <row r="145" spans="1:42" x14ac:dyDescent="0.25">
      <c r="A145" t="s">
        <v>164</v>
      </c>
      <c r="B145" t="s">
        <v>20</v>
      </c>
      <c r="C145" t="s">
        <v>21</v>
      </c>
      <c r="D145">
        <v>359.2</v>
      </c>
      <c r="E145">
        <v>380.9</v>
      </c>
      <c r="F145">
        <v>360.7</v>
      </c>
      <c r="G145">
        <v>361.7</v>
      </c>
      <c r="H145">
        <v>377.3</v>
      </c>
      <c r="I145">
        <v>367.7</v>
      </c>
      <c r="J145">
        <v>364.5</v>
      </c>
      <c r="K145">
        <v>368</v>
      </c>
      <c r="L145">
        <v>370.9</v>
      </c>
      <c r="M145">
        <v>375.97261059352394</v>
      </c>
      <c r="N145">
        <v>381.81443919209289</v>
      </c>
      <c r="O145">
        <v>386.39263096877033</v>
      </c>
      <c r="P145">
        <v>382.70594613501231</v>
      </c>
      <c r="Q145">
        <v>387.38466713384724</v>
      </c>
      <c r="R145">
        <v>392.31462829736205</v>
      </c>
      <c r="S145">
        <v>390.5723080076524</v>
      </c>
      <c r="T145">
        <v>391.81899946780203</v>
      </c>
      <c r="U145">
        <v>410.63312056737595</v>
      </c>
      <c r="V145">
        <v>408.89007299270077</v>
      </c>
      <c r="W145">
        <v>407.58964795432917</v>
      </c>
      <c r="X145">
        <v>408.49833439287988</v>
      </c>
      <c r="AG145" t="s">
        <v>164</v>
      </c>
      <c r="AH145">
        <v>407.58964795432917</v>
      </c>
      <c r="AI145">
        <v>4.7741144984938</v>
      </c>
      <c r="AJ145">
        <f t="shared" si="8"/>
        <v>1945.8796477347466</v>
      </c>
      <c r="AK145" s="4">
        <f t="shared" si="9"/>
        <v>1.9458796477347466</v>
      </c>
      <c r="AL145" s="4"/>
      <c r="AM145" s="4">
        <v>6.6943266637998997</v>
      </c>
      <c r="AN145" s="4">
        <f t="shared" si="10"/>
        <v>2728.5382481894799</v>
      </c>
      <c r="AO145" s="4">
        <f t="shared" si="11"/>
        <v>2.72853824818948</v>
      </c>
      <c r="AP145" s="4"/>
    </row>
    <row r="146" spans="1:42" x14ac:dyDescent="0.25">
      <c r="A146" t="s">
        <v>165</v>
      </c>
      <c r="B146" t="s">
        <v>20</v>
      </c>
      <c r="C146" t="s">
        <v>21</v>
      </c>
      <c r="D146">
        <v>442.79999999999995</v>
      </c>
      <c r="E146">
        <v>441.1</v>
      </c>
      <c r="F146">
        <v>433.3</v>
      </c>
      <c r="G146">
        <v>440.3</v>
      </c>
      <c r="H146">
        <v>430.09999999999997</v>
      </c>
      <c r="I146">
        <v>430.4</v>
      </c>
      <c r="J146">
        <v>438.6</v>
      </c>
      <c r="K146">
        <v>432</v>
      </c>
      <c r="L146">
        <v>435.5</v>
      </c>
      <c r="M146">
        <v>452.97156818033744</v>
      </c>
      <c r="N146">
        <v>467.60562956596476</v>
      </c>
      <c r="O146">
        <v>474.77522643286716</v>
      </c>
      <c r="P146">
        <v>468.99003147953829</v>
      </c>
      <c r="Q146">
        <v>467.03676243868256</v>
      </c>
      <c r="R146">
        <v>483.25863309352519</v>
      </c>
      <c r="S146">
        <v>483.70651134189671</v>
      </c>
      <c r="T146">
        <v>489.17424161788188</v>
      </c>
      <c r="U146">
        <v>481.87139264990327</v>
      </c>
      <c r="V146">
        <v>490.39920025388761</v>
      </c>
      <c r="W146">
        <v>502.78955280685057</v>
      </c>
      <c r="X146">
        <v>508.36685314685315</v>
      </c>
      <c r="AG146" t="s">
        <v>165</v>
      </c>
      <c r="AH146">
        <v>502.78955280685057</v>
      </c>
      <c r="AI146">
        <v>4.7741144984938</v>
      </c>
      <c r="AJ146">
        <f t="shared" si="8"/>
        <v>2400.3748937463993</v>
      </c>
      <c r="AK146" s="4">
        <f t="shared" si="9"/>
        <v>2.4003748937463993</v>
      </c>
      <c r="AL146" s="4"/>
      <c r="AM146" s="4">
        <v>6.6943266637998997</v>
      </c>
      <c r="AN146" s="4">
        <f t="shared" si="10"/>
        <v>3365.8375096349273</v>
      </c>
      <c r="AO146" s="4">
        <f t="shared" si="11"/>
        <v>3.3658375096349271</v>
      </c>
      <c r="AP146" s="4"/>
    </row>
    <row r="147" spans="1:42" x14ac:dyDescent="0.25">
      <c r="A147" t="s">
        <v>166</v>
      </c>
      <c r="B147" t="s">
        <v>20</v>
      </c>
      <c r="C147" t="s">
        <v>21</v>
      </c>
      <c r="D147">
        <v>297.8</v>
      </c>
      <c r="E147">
        <v>290.60000000000002</v>
      </c>
      <c r="F147">
        <v>287.39999999999998</v>
      </c>
      <c r="G147">
        <v>289.8</v>
      </c>
      <c r="H147">
        <v>295.7</v>
      </c>
      <c r="I147">
        <v>301.20000000000005</v>
      </c>
      <c r="J147">
        <v>304.8</v>
      </c>
      <c r="K147">
        <v>303.59999999999997</v>
      </c>
      <c r="L147">
        <v>309.40000000000003</v>
      </c>
      <c r="M147">
        <v>318.28575802983909</v>
      </c>
      <c r="N147">
        <v>327.05390345222742</v>
      </c>
      <c r="O147">
        <v>311.40547786392295</v>
      </c>
      <c r="P147">
        <v>305.98733823015044</v>
      </c>
      <c r="Q147">
        <v>316.20192011212328</v>
      </c>
      <c r="R147">
        <v>313.41067146282978</v>
      </c>
      <c r="S147">
        <v>303.43533752391363</v>
      </c>
      <c r="T147">
        <v>316.39506386375734</v>
      </c>
      <c r="U147">
        <v>317.1748549323018</v>
      </c>
      <c r="V147">
        <v>320.3454839733418</v>
      </c>
      <c r="W147">
        <v>331.88921027592761</v>
      </c>
      <c r="X147">
        <v>320.62181182453907</v>
      </c>
      <c r="AG147" t="s">
        <v>166</v>
      </c>
      <c r="AH147">
        <v>331.88921027592761</v>
      </c>
      <c r="AI147">
        <v>4.7741144984938</v>
      </c>
      <c r="AJ147">
        <f t="shared" si="8"/>
        <v>1584.4770906719634</v>
      </c>
      <c r="AK147" s="4">
        <f t="shared" si="9"/>
        <v>1.5844770906719634</v>
      </c>
      <c r="AL147" s="4"/>
      <c r="AM147" s="4">
        <v>6.6943266637998997</v>
      </c>
      <c r="AN147" s="4">
        <f t="shared" si="10"/>
        <v>2221.7747897776339</v>
      </c>
      <c r="AO147" s="4">
        <f t="shared" si="11"/>
        <v>2.2217747897776339</v>
      </c>
      <c r="AP147" s="4"/>
    </row>
    <row r="148" spans="1:42" x14ac:dyDescent="0.25">
      <c r="A148" t="s">
        <v>167</v>
      </c>
      <c r="B148" t="s">
        <v>20</v>
      </c>
      <c r="C148" t="s">
        <v>21</v>
      </c>
      <c r="D148">
        <v>277</v>
      </c>
      <c r="E148">
        <v>289.39999999999998</v>
      </c>
      <c r="F148">
        <v>283.2</v>
      </c>
      <c r="G148">
        <v>297.5</v>
      </c>
      <c r="H148">
        <v>280.40000000000003</v>
      </c>
      <c r="I148">
        <v>281.5</v>
      </c>
      <c r="J148">
        <v>305.2</v>
      </c>
      <c r="K148">
        <v>297.8</v>
      </c>
      <c r="L148">
        <v>312.09999999999997</v>
      </c>
      <c r="M148">
        <v>318.77106000390904</v>
      </c>
      <c r="N148">
        <v>325.10946855751331</v>
      </c>
      <c r="O148">
        <v>315.49144989493516</v>
      </c>
      <c r="P148">
        <v>309.14977264777889</v>
      </c>
      <c r="Q148">
        <v>315.15543097407146</v>
      </c>
      <c r="R148">
        <v>325.75323741007196</v>
      </c>
      <c r="S148">
        <v>322.9083014484832</v>
      </c>
      <c r="T148">
        <v>318.4262240553486</v>
      </c>
      <c r="U148">
        <v>329.60934235976788</v>
      </c>
      <c r="V148">
        <v>342.18748333862266</v>
      </c>
      <c r="W148">
        <v>338.74329210275926</v>
      </c>
      <c r="X148">
        <v>338.91166560712014</v>
      </c>
      <c r="AG148" t="s">
        <v>167</v>
      </c>
      <c r="AH148">
        <v>338.74329210275926</v>
      </c>
      <c r="AI148">
        <v>4.7741144984938</v>
      </c>
      <c r="AJ148">
        <f t="shared" si="8"/>
        <v>1617.1992620953033</v>
      </c>
      <c r="AK148" s="4">
        <f t="shared" si="9"/>
        <v>1.6171992620953033</v>
      </c>
      <c r="AL148" s="4"/>
      <c r="AM148" s="4">
        <v>6.6943266637998997</v>
      </c>
      <c r="AN148" s="4">
        <f t="shared" si="10"/>
        <v>2267.6582525068593</v>
      </c>
      <c r="AO148" s="4">
        <f t="shared" si="11"/>
        <v>2.2676582525068594</v>
      </c>
      <c r="AP148" s="4"/>
    </row>
    <row r="149" spans="1:42" x14ac:dyDescent="0.25">
      <c r="A149" t="s">
        <v>168</v>
      </c>
      <c r="B149" t="s">
        <v>20</v>
      </c>
      <c r="C149" t="s">
        <v>21</v>
      </c>
      <c r="F149">
        <v>534.29999999999995</v>
      </c>
      <c r="G149">
        <v>546.4</v>
      </c>
      <c r="H149">
        <v>553.4</v>
      </c>
      <c r="I149">
        <v>548.80000000000007</v>
      </c>
      <c r="J149">
        <v>558.5</v>
      </c>
      <c r="K149">
        <v>575.1</v>
      </c>
      <c r="L149">
        <v>591.5</v>
      </c>
      <c r="M149">
        <v>561.17802803591121</v>
      </c>
      <c r="N149">
        <v>578.42007593735173</v>
      </c>
      <c r="O149">
        <v>556.85460773120201</v>
      </c>
      <c r="P149">
        <v>566.34323667584636</v>
      </c>
      <c r="Q149">
        <v>584.00695940347975</v>
      </c>
      <c r="R149">
        <v>589.96372517095404</v>
      </c>
      <c r="S149">
        <v>600.74037993180718</v>
      </c>
      <c r="T149">
        <v>621.23782306163025</v>
      </c>
      <c r="U149">
        <v>635.91279894441698</v>
      </c>
      <c r="V149">
        <v>642.09600728959572</v>
      </c>
      <c r="W149">
        <v>657.30523560209429</v>
      </c>
      <c r="X149">
        <v>654.0928136028233</v>
      </c>
      <c r="AG149" t="s">
        <v>168</v>
      </c>
      <c r="AH149">
        <v>657.30523560209429</v>
      </c>
      <c r="AI149">
        <v>6.9396663822000004</v>
      </c>
      <c r="AJ149">
        <f t="shared" si="8"/>
        <v>4561.4790463519048</v>
      </c>
      <c r="AK149" s="4">
        <f t="shared" si="9"/>
        <v>4.5614790463519048</v>
      </c>
      <c r="AL149" s="4"/>
      <c r="AM149" s="4">
        <v>16.828295478323511</v>
      </c>
      <c r="AN149" s="4">
        <f t="shared" si="10"/>
        <v>11061.326724161094</v>
      </c>
      <c r="AO149" s="4">
        <f t="shared" si="11"/>
        <v>11.061326724161093</v>
      </c>
      <c r="AP149" s="4"/>
    </row>
    <row r="150" spans="1:42" x14ac:dyDescent="0.25">
      <c r="A150" t="s">
        <v>169</v>
      </c>
      <c r="B150" t="s">
        <v>20</v>
      </c>
      <c r="C150" t="s">
        <v>21</v>
      </c>
      <c r="F150">
        <v>652.29999999999995</v>
      </c>
      <c r="G150">
        <v>651</v>
      </c>
      <c r="H150">
        <v>664.69999999999993</v>
      </c>
      <c r="I150">
        <v>669.5</v>
      </c>
      <c r="J150">
        <v>667.8</v>
      </c>
      <c r="K150">
        <v>673.7</v>
      </c>
      <c r="L150">
        <v>671.80000000000007</v>
      </c>
      <c r="M150">
        <v>668.79154197511423</v>
      </c>
      <c r="N150">
        <v>679.41983863312771</v>
      </c>
      <c r="O150">
        <v>670.96693850921542</v>
      </c>
      <c r="P150">
        <v>686.60686862141586</v>
      </c>
      <c r="Q150">
        <v>699.2946810273404</v>
      </c>
      <c r="R150">
        <v>703.08042982741779</v>
      </c>
      <c r="S150">
        <v>721.28067868160417</v>
      </c>
      <c r="T150">
        <v>740.92370775347922</v>
      </c>
      <c r="U150">
        <v>743.8362196932211</v>
      </c>
      <c r="V150">
        <v>758.41333664678609</v>
      </c>
      <c r="W150">
        <v>758.13089005235599</v>
      </c>
      <c r="X150">
        <v>756.73161693936481</v>
      </c>
      <c r="AG150" t="s">
        <v>169</v>
      </c>
      <c r="AH150">
        <v>758.13089005235599</v>
      </c>
      <c r="AI150">
        <v>6.9396663822000004</v>
      </c>
      <c r="AJ150">
        <f t="shared" si="8"/>
        <v>5261.1754510036999</v>
      </c>
      <c r="AK150" s="4">
        <f t="shared" si="9"/>
        <v>5.2611754510036999</v>
      </c>
      <c r="AL150" s="4"/>
      <c r="AM150" s="4">
        <v>16.828295478323511</v>
      </c>
      <c r="AN150" s="4">
        <f t="shared" si="10"/>
        <v>12758.050629045441</v>
      </c>
      <c r="AO150" s="4">
        <f t="shared" si="11"/>
        <v>12.758050629045441</v>
      </c>
      <c r="AP150" s="4"/>
    </row>
    <row r="151" spans="1:42" x14ac:dyDescent="0.25">
      <c r="A151" t="s">
        <v>170</v>
      </c>
      <c r="B151" t="s">
        <v>20</v>
      </c>
      <c r="C151" t="s">
        <v>21</v>
      </c>
      <c r="F151">
        <v>382.9</v>
      </c>
      <c r="G151">
        <v>385.4</v>
      </c>
      <c r="H151">
        <v>390.7</v>
      </c>
      <c r="I151">
        <v>395.5</v>
      </c>
      <c r="J151">
        <v>397.6</v>
      </c>
      <c r="K151">
        <v>397.90000000000003</v>
      </c>
      <c r="L151">
        <v>420.4</v>
      </c>
      <c r="M151">
        <v>397.75978894314062</v>
      </c>
      <c r="N151">
        <v>414.1252017085904</v>
      </c>
      <c r="O151">
        <v>412.08357527320175</v>
      </c>
      <c r="P151">
        <v>424.58519358496682</v>
      </c>
      <c r="Q151">
        <v>427.88818558409281</v>
      </c>
      <c r="R151">
        <v>432.05714750895476</v>
      </c>
      <c r="S151">
        <v>426.25569085890567</v>
      </c>
      <c r="T151">
        <v>446.52857852882698</v>
      </c>
      <c r="U151">
        <v>464.78528781131456</v>
      </c>
      <c r="V151">
        <v>462.3668323392975</v>
      </c>
      <c r="W151">
        <v>464.52539267015703</v>
      </c>
      <c r="X151">
        <v>477.49632659608608</v>
      </c>
      <c r="AG151" t="s">
        <v>170</v>
      </c>
      <c r="AH151">
        <v>464.52539267015703</v>
      </c>
      <c r="AI151">
        <v>6.9396663822000004</v>
      </c>
      <c r="AJ151">
        <f t="shared" si="8"/>
        <v>3223.6512511913434</v>
      </c>
      <c r="AK151" s="4">
        <f t="shared" si="9"/>
        <v>3.2236512511913435</v>
      </c>
      <c r="AL151" s="4"/>
      <c r="AM151" s="4">
        <v>16.828295478323511</v>
      </c>
      <c r="AN151" s="4">
        <f t="shared" si="10"/>
        <v>7817.1705650376571</v>
      </c>
      <c r="AO151" s="4">
        <f t="shared" si="11"/>
        <v>7.8171705650376575</v>
      </c>
      <c r="AP151" s="4"/>
    </row>
    <row r="152" spans="1:42" x14ac:dyDescent="0.25">
      <c r="A152" t="s">
        <v>171</v>
      </c>
      <c r="B152" t="s">
        <v>20</v>
      </c>
      <c r="C152" t="s">
        <v>21</v>
      </c>
      <c r="F152">
        <v>517.4</v>
      </c>
      <c r="G152">
        <v>543.09999999999991</v>
      </c>
      <c r="H152">
        <v>563.70000000000005</v>
      </c>
      <c r="I152">
        <v>566.5</v>
      </c>
      <c r="J152">
        <v>562</v>
      </c>
      <c r="K152">
        <v>575.29999999999995</v>
      </c>
      <c r="L152">
        <v>579.70000000000005</v>
      </c>
      <c r="M152">
        <v>557.31694755079548</v>
      </c>
      <c r="N152">
        <v>586.23697199810158</v>
      </c>
      <c r="O152">
        <v>586.05573315935419</v>
      </c>
      <c r="P152">
        <v>610.11675036449049</v>
      </c>
      <c r="Q152">
        <v>627.47761391880704</v>
      </c>
      <c r="R152">
        <v>631.91618365353315</v>
      </c>
      <c r="S152">
        <v>653.76418249715869</v>
      </c>
      <c r="T152">
        <v>670.48051689860836</v>
      </c>
      <c r="U152">
        <v>683.17992742866568</v>
      </c>
      <c r="V152">
        <v>687.11734592445328</v>
      </c>
      <c r="W152">
        <v>702.55340314136117</v>
      </c>
      <c r="X152">
        <v>722.67776708373435</v>
      </c>
      <c r="AG152" t="s">
        <v>171</v>
      </c>
      <c r="AH152">
        <v>702.55340314136117</v>
      </c>
      <c r="AI152">
        <v>6.9396663822000004</v>
      </c>
      <c r="AJ152">
        <f t="shared" si="8"/>
        <v>4875.4862334803083</v>
      </c>
      <c r="AK152" s="4">
        <f t="shared" si="9"/>
        <v>4.8754862334803084</v>
      </c>
      <c r="AL152" s="4"/>
      <c r="AM152" s="4">
        <v>16.828295478323511</v>
      </c>
      <c r="AN152" s="4">
        <f t="shared" si="10"/>
        <v>11822.776257364563</v>
      </c>
      <c r="AO152" s="4">
        <f t="shared" si="11"/>
        <v>11.822776257364563</v>
      </c>
      <c r="AP152" s="4"/>
    </row>
    <row r="153" spans="1:42" x14ac:dyDescent="0.25">
      <c r="A153" t="s">
        <v>172</v>
      </c>
      <c r="B153" t="s">
        <v>20</v>
      </c>
      <c r="C153" t="s">
        <v>21</v>
      </c>
      <c r="F153">
        <v>380.2</v>
      </c>
      <c r="G153">
        <v>387.2</v>
      </c>
      <c r="H153">
        <v>391.6</v>
      </c>
      <c r="I153">
        <v>393.90000000000003</v>
      </c>
      <c r="J153">
        <v>397.2</v>
      </c>
      <c r="K153">
        <v>398.5</v>
      </c>
      <c r="L153">
        <v>403.29999999999995</v>
      </c>
      <c r="M153">
        <v>390.03106000945036</v>
      </c>
      <c r="N153">
        <v>412.07527289985762</v>
      </c>
      <c r="O153">
        <v>402.69231772957113</v>
      </c>
      <c r="P153">
        <v>412.2922728009072</v>
      </c>
      <c r="Q153">
        <v>428.3331565865783</v>
      </c>
      <c r="R153">
        <v>428.32614783458149</v>
      </c>
      <c r="S153">
        <v>446.31919142717976</v>
      </c>
      <c r="T153">
        <v>452.65521868787272</v>
      </c>
      <c r="U153">
        <v>449.32937489691568</v>
      </c>
      <c r="V153">
        <v>454.43865142478461</v>
      </c>
      <c r="W153">
        <v>460.11982984293195</v>
      </c>
      <c r="X153">
        <v>459.41841514276553</v>
      </c>
      <c r="AG153" t="s">
        <v>172</v>
      </c>
      <c r="AH153">
        <v>460.11982984293195</v>
      </c>
      <c r="AI153">
        <v>6.9396663822000004</v>
      </c>
      <c r="AJ153">
        <f t="shared" si="8"/>
        <v>3193.0781149445793</v>
      </c>
      <c r="AK153" s="4">
        <f t="shared" si="9"/>
        <v>3.1930781149445795</v>
      </c>
      <c r="AL153" s="4"/>
      <c r="AM153" s="4">
        <v>16.828295478323511</v>
      </c>
      <c r="AN153" s="4">
        <f t="shared" si="10"/>
        <v>7743.0324520327949</v>
      </c>
      <c r="AO153" s="4">
        <f t="shared" si="11"/>
        <v>7.7430324520327947</v>
      </c>
      <c r="AP153" s="4"/>
    </row>
    <row r="154" spans="1:42" x14ac:dyDescent="0.25">
      <c r="A154" t="s">
        <v>173</v>
      </c>
      <c r="B154" t="s">
        <v>20</v>
      </c>
      <c r="C154" t="s">
        <v>21</v>
      </c>
      <c r="F154">
        <v>275.60000000000002</v>
      </c>
      <c r="G154">
        <v>278.5</v>
      </c>
      <c r="H154">
        <v>273.59999999999997</v>
      </c>
      <c r="I154">
        <v>282.79999999999995</v>
      </c>
      <c r="J154">
        <v>286.5</v>
      </c>
      <c r="K154">
        <v>287.09999999999997</v>
      </c>
      <c r="L154">
        <v>290.5</v>
      </c>
      <c r="M154">
        <v>274.0308710033076</v>
      </c>
      <c r="N154">
        <v>289.30493592785956</v>
      </c>
      <c r="O154">
        <v>296.46109933126735</v>
      </c>
      <c r="P154">
        <v>307.204454884173</v>
      </c>
      <c r="Q154">
        <v>314.93287489643745</v>
      </c>
      <c r="R154">
        <v>315.50364702051451</v>
      </c>
      <c r="S154">
        <v>329.62591329761324</v>
      </c>
      <c r="T154">
        <v>334.3164015904573</v>
      </c>
      <c r="U154">
        <v>337.10813128814118</v>
      </c>
      <c r="V154">
        <v>336.66882041086814</v>
      </c>
      <c r="W154">
        <v>339.9535340314136</v>
      </c>
      <c r="X154">
        <v>348.16626564003849</v>
      </c>
      <c r="AG154" t="s">
        <v>173</v>
      </c>
      <c r="AH154">
        <v>339.9535340314136</v>
      </c>
      <c r="AI154">
        <v>6.9396663822000004</v>
      </c>
      <c r="AJ154">
        <f t="shared" si="8"/>
        <v>2359.1641116278847</v>
      </c>
      <c r="AK154" s="4">
        <f t="shared" si="9"/>
        <v>2.3591641116278845</v>
      </c>
      <c r="AL154" s="4"/>
      <c r="AM154" s="4">
        <v>16.828295478323511</v>
      </c>
      <c r="AN154" s="4">
        <f t="shared" si="10"/>
        <v>5720.8385195809351</v>
      </c>
      <c r="AO154" s="4">
        <f t="shared" si="11"/>
        <v>5.7208385195809353</v>
      </c>
      <c r="AP154" s="4"/>
    </row>
    <row r="155" spans="1:42" x14ac:dyDescent="0.25">
      <c r="A155" t="s">
        <v>174</v>
      </c>
      <c r="B155" t="s">
        <v>20</v>
      </c>
      <c r="C155" t="s">
        <v>21</v>
      </c>
      <c r="F155">
        <v>130</v>
      </c>
      <c r="G155">
        <v>122.8</v>
      </c>
      <c r="H155">
        <v>122</v>
      </c>
      <c r="I155">
        <v>120.5</v>
      </c>
      <c r="J155">
        <v>121.1</v>
      </c>
      <c r="K155">
        <v>123.5</v>
      </c>
      <c r="L155">
        <v>121.9</v>
      </c>
      <c r="M155">
        <v>111.79656638840764</v>
      </c>
      <c r="N155">
        <v>115.08984337921214</v>
      </c>
      <c r="O155">
        <v>117.79018104713751</v>
      </c>
      <c r="P155">
        <v>118.54254009395757</v>
      </c>
      <c r="Q155">
        <v>119.36652858326428</v>
      </c>
      <c r="R155">
        <v>123.94871377401498</v>
      </c>
      <c r="S155">
        <v>124.91396330573143</v>
      </c>
      <c r="T155">
        <v>127.85283300198807</v>
      </c>
      <c r="U155">
        <v>131.04349332013854</v>
      </c>
      <c r="V155">
        <v>138.48929754804507</v>
      </c>
      <c r="W155">
        <v>133.10654450261779</v>
      </c>
      <c r="X155">
        <v>133.51679499518769</v>
      </c>
      <c r="AG155" t="s">
        <v>174</v>
      </c>
      <c r="AH155">
        <v>133.10654450261779</v>
      </c>
      <c r="AI155">
        <v>6.9396663822000004</v>
      </c>
      <c r="AJ155">
        <f t="shared" si="8"/>
        <v>923.71501213562499</v>
      </c>
      <c r="AK155" s="4">
        <f t="shared" si="9"/>
        <v>0.92371501213562501</v>
      </c>
      <c r="AL155" s="4"/>
      <c r="AM155" s="4">
        <v>16.828295478323511</v>
      </c>
      <c r="AN155" s="4">
        <f t="shared" si="10"/>
        <v>2239.9562609886702</v>
      </c>
      <c r="AO155" s="4">
        <f t="shared" si="11"/>
        <v>2.2399562609886701</v>
      </c>
      <c r="AP155" s="4"/>
    </row>
    <row r="156" spans="1:42" x14ac:dyDescent="0.25">
      <c r="A156" t="s">
        <v>175</v>
      </c>
      <c r="B156" t="s">
        <v>20</v>
      </c>
      <c r="C156" t="s">
        <v>21</v>
      </c>
      <c r="D156">
        <v>382.8</v>
      </c>
      <c r="E156">
        <v>368.90000000000003</v>
      </c>
      <c r="F156">
        <v>373.09999999999997</v>
      </c>
      <c r="G156">
        <v>399.5</v>
      </c>
      <c r="H156">
        <v>397.2</v>
      </c>
      <c r="I156">
        <v>380.7</v>
      </c>
      <c r="J156">
        <v>388.8</v>
      </c>
      <c r="K156">
        <v>412.3</v>
      </c>
      <c r="L156">
        <v>405.5</v>
      </c>
      <c r="M156">
        <v>413.8</v>
      </c>
      <c r="N156">
        <v>398.80627009646298</v>
      </c>
      <c r="O156">
        <v>386.293306122449</v>
      </c>
      <c r="P156">
        <v>398.80000000000007</v>
      </c>
      <c r="Q156">
        <v>410.8</v>
      </c>
      <c r="R156">
        <v>419.79421422986707</v>
      </c>
      <c r="S156">
        <v>423.6</v>
      </c>
      <c r="T156">
        <v>428.59999999999997</v>
      </c>
      <c r="U156">
        <v>432.50559440559437</v>
      </c>
      <c r="V156">
        <v>442.1</v>
      </c>
      <c r="W156">
        <v>449.99227306826702</v>
      </c>
      <c r="X156">
        <v>457</v>
      </c>
      <c r="AG156" t="s">
        <v>175</v>
      </c>
      <c r="AH156">
        <v>449.99227306826702</v>
      </c>
      <c r="AI156">
        <v>7.5745721271393647</v>
      </c>
      <c r="AJ156">
        <f t="shared" si="8"/>
        <v>3408.4989290109811</v>
      </c>
      <c r="AK156" s="4">
        <f t="shared" si="9"/>
        <v>3.4084989290109813</v>
      </c>
      <c r="AL156" s="4"/>
      <c r="AM156" s="4">
        <v>8.8779642248900004</v>
      </c>
      <c r="AN156" s="4">
        <f t="shared" si="10"/>
        <v>3995.0153017770067</v>
      </c>
      <c r="AO156" s="4">
        <f t="shared" si="11"/>
        <v>3.9950153017770065</v>
      </c>
      <c r="AP156" s="4"/>
    </row>
    <row r="157" spans="1:42" x14ac:dyDescent="0.25">
      <c r="A157" t="s">
        <v>176</v>
      </c>
      <c r="B157" t="s">
        <v>20</v>
      </c>
      <c r="C157" t="s">
        <v>21</v>
      </c>
      <c r="D157">
        <v>177</v>
      </c>
      <c r="E157">
        <v>182.10000000000002</v>
      </c>
      <c r="F157">
        <v>178</v>
      </c>
      <c r="G157">
        <v>183.5</v>
      </c>
      <c r="H157">
        <v>184.5</v>
      </c>
      <c r="I157">
        <v>179.6</v>
      </c>
      <c r="J157">
        <v>178.7</v>
      </c>
      <c r="K157">
        <v>182.4</v>
      </c>
      <c r="L157">
        <v>186.9</v>
      </c>
      <c r="M157">
        <v>183.4286956521739</v>
      </c>
      <c r="N157">
        <v>189.22621722846441</v>
      </c>
      <c r="O157">
        <v>184.79337191934277</v>
      </c>
      <c r="P157">
        <v>173.85141388174807</v>
      </c>
      <c r="Q157">
        <v>166.17340216322518</v>
      </c>
      <c r="R157">
        <v>159.55455974842766</v>
      </c>
      <c r="S157">
        <v>163.01746666666665</v>
      </c>
      <c r="T157">
        <v>170.81326530612245</v>
      </c>
      <c r="U157">
        <v>170.27993180711155</v>
      </c>
      <c r="V157">
        <v>175.02605633802818</v>
      </c>
      <c r="W157">
        <v>180.95313523631259</v>
      </c>
      <c r="X157">
        <v>180.45207166853305</v>
      </c>
      <c r="AG157" t="s">
        <v>176</v>
      </c>
      <c r="AH157">
        <v>180.95313523631259</v>
      </c>
      <c r="AI157">
        <v>6.4865941276000001</v>
      </c>
      <c r="AJ157">
        <f t="shared" si="8"/>
        <v>1173.7695443946739</v>
      </c>
      <c r="AK157" s="4">
        <f t="shared" si="9"/>
        <v>1.1737695443946738</v>
      </c>
      <c r="AL157" s="4"/>
      <c r="AM157" s="4">
        <v>2.9113717274109998</v>
      </c>
      <c r="AN157" s="4">
        <f t="shared" si="10"/>
        <v>526.82184191337967</v>
      </c>
      <c r="AO157" s="4">
        <f t="shared" si="11"/>
        <v>0.52682184191337966</v>
      </c>
      <c r="AP157" s="4"/>
    </row>
    <row r="158" spans="1:42" x14ac:dyDescent="0.25">
      <c r="A158" t="s">
        <v>177</v>
      </c>
      <c r="B158" t="s">
        <v>20</v>
      </c>
      <c r="C158" t="s">
        <v>21</v>
      </c>
      <c r="D158">
        <v>500.2</v>
      </c>
      <c r="E158">
        <v>508.1</v>
      </c>
      <c r="F158">
        <v>519.4</v>
      </c>
      <c r="G158">
        <v>519.4</v>
      </c>
      <c r="H158">
        <v>540.70000000000005</v>
      </c>
      <c r="I158">
        <v>538.29999999999995</v>
      </c>
      <c r="J158">
        <v>540.79999999999995</v>
      </c>
      <c r="K158">
        <v>565.5</v>
      </c>
      <c r="L158">
        <v>555.4</v>
      </c>
      <c r="M158">
        <v>571.84956521739127</v>
      </c>
      <c r="N158">
        <v>578.58021790943144</v>
      </c>
      <c r="O158">
        <v>569.41116504854369</v>
      </c>
      <c r="P158">
        <v>529.5824978577549</v>
      </c>
      <c r="Q158">
        <v>495.25211406096355</v>
      </c>
      <c r="R158">
        <v>462.92659853249472</v>
      </c>
      <c r="S158">
        <v>476.71013333333337</v>
      </c>
      <c r="T158">
        <v>498.01301020408152</v>
      </c>
      <c r="U158">
        <v>517.9471018022407</v>
      </c>
      <c r="V158">
        <v>524.93859154929578</v>
      </c>
      <c r="W158">
        <v>535.69148338792706</v>
      </c>
      <c r="X158">
        <v>527.63191489361702</v>
      </c>
      <c r="AG158" t="s">
        <v>177</v>
      </c>
      <c r="AH158">
        <v>535.69148338792706</v>
      </c>
      <c r="AI158">
        <v>6.4865941276000001</v>
      </c>
      <c r="AJ158">
        <f t="shared" si="8"/>
        <v>3474.8132303494608</v>
      </c>
      <c r="AK158" s="4">
        <f t="shared" si="9"/>
        <v>3.474813230349461</v>
      </c>
      <c r="AL158" s="4"/>
      <c r="AM158" s="4">
        <v>2.9113717274109998</v>
      </c>
      <c r="AN158" s="4">
        <f t="shared" si="10"/>
        <v>1559.5970393504701</v>
      </c>
      <c r="AO158" s="4">
        <f t="shared" si="11"/>
        <v>1.5595970393504701</v>
      </c>
      <c r="AP158" s="4"/>
    </row>
    <row r="159" spans="1:42" x14ac:dyDescent="0.25">
      <c r="A159" t="s">
        <v>178</v>
      </c>
      <c r="B159" t="s">
        <v>20</v>
      </c>
      <c r="C159" t="s">
        <v>21</v>
      </c>
      <c r="D159">
        <v>66.599999999999994</v>
      </c>
      <c r="E159">
        <v>65.099999999999994</v>
      </c>
      <c r="F159">
        <v>66</v>
      </c>
      <c r="G159">
        <v>66.5</v>
      </c>
      <c r="H159">
        <v>65.900000000000006</v>
      </c>
      <c r="I159">
        <v>64.8</v>
      </c>
      <c r="J159">
        <v>64.600000000000009</v>
      </c>
      <c r="K159">
        <v>65.900000000000006</v>
      </c>
      <c r="L159">
        <v>69.300000000000011</v>
      </c>
      <c r="M159">
        <v>69.809565217391295</v>
      </c>
      <c r="N159">
        <v>72.560197480422204</v>
      </c>
      <c r="O159">
        <v>70.396657953696788</v>
      </c>
      <c r="P159">
        <v>65.591709511568126</v>
      </c>
      <c r="Q159">
        <v>58.702654867256641</v>
      </c>
      <c r="R159">
        <v>57.120492662473801</v>
      </c>
      <c r="S159">
        <v>61.508826666666664</v>
      </c>
      <c r="T159">
        <v>61.707142857142863</v>
      </c>
      <c r="U159">
        <v>58.345786653677536</v>
      </c>
      <c r="V159">
        <v>62.820985915492962</v>
      </c>
      <c r="W159">
        <v>63.736382779597569</v>
      </c>
      <c r="X159">
        <v>64.860134378499438</v>
      </c>
      <c r="AG159" t="s">
        <v>178</v>
      </c>
      <c r="AH159">
        <v>63.736382779597569</v>
      </c>
      <c r="AI159">
        <v>6.4865941276000001</v>
      </c>
      <c r="AJ159">
        <f t="shared" si="8"/>
        <v>413.43204625260336</v>
      </c>
      <c r="AK159" s="4">
        <f t="shared" si="9"/>
        <v>0.41343204625260338</v>
      </c>
      <c r="AL159" s="4"/>
      <c r="AM159" s="4">
        <v>2.9113717274109998</v>
      </c>
      <c r="AN159" s="4">
        <f t="shared" si="10"/>
        <v>185.56030283196569</v>
      </c>
      <c r="AO159" s="4">
        <f t="shared" si="11"/>
        <v>0.18556030283196567</v>
      </c>
      <c r="AP159" s="4"/>
    </row>
    <row r="160" spans="1:42" x14ac:dyDescent="0.25">
      <c r="A160" t="s">
        <v>179</v>
      </c>
      <c r="B160" t="s">
        <v>20</v>
      </c>
      <c r="C160" t="s">
        <v>21</v>
      </c>
      <c r="D160">
        <v>88.9</v>
      </c>
      <c r="E160">
        <v>93.4</v>
      </c>
      <c r="F160">
        <v>89.1</v>
      </c>
      <c r="G160">
        <v>98.4</v>
      </c>
      <c r="H160">
        <v>98.6</v>
      </c>
      <c r="I160">
        <v>100.2</v>
      </c>
      <c r="J160">
        <v>95.1</v>
      </c>
      <c r="K160">
        <v>99.6</v>
      </c>
      <c r="L160">
        <v>100.8</v>
      </c>
      <c r="M160">
        <v>101.99478260869564</v>
      </c>
      <c r="N160">
        <v>102.53220973782771</v>
      </c>
      <c r="O160">
        <v>103.23110530246453</v>
      </c>
      <c r="P160">
        <v>94.226670951156805</v>
      </c>
      <c r="Q160">
        <v>88.394346116027535</v>
      </c>
      <c r="R160">
        <v>85.518920335429783</v>
      </c>
      <c r="S160">
        <v>85.928426666666681</v>
      </c>
      <c r="T160">
        <v>86.34617346938775</v>
      </c>
      <c r="U160">
        <v>85.760155869459325</v>
      </c>
      <c r="V160">
        <v>86.11521126760563</v>
      </c>
      <c r="W160">
        <v>92.494267664950868</v>
      </c>
      <c r="X160">
        <v>96.906718924972012</v>
      </c>
      <c r="AG160" t="s">
        <v>179</v>
      </c>
      <c r="AH160">
        <v>92.494267664950868</v>
      </c>
      <c r="AI160">
        <v>6.4865941276000001</v>
      </c>
      <c r="AJ160">
        <f t="shared" si="8"/>
        <v>599.97277347213287</v>
      </c>
      <c r="AK160" s="4">
        <f t="shared" si="9"/>
        <v>0.59997277347213285</v>
      </c>
      <c r="AL160" s="4"/>
      <c r="AM160" s="4">
        <v>2.9113717274109998</v>
      </c>
      <c r="AN160" s="4">
        <f t="shared" si="10"/>
        <v>269.28519582732338</v>
      </c>
      <c r="AO160" s="4">
        <f t="shared" si="11"/>
        <v>0.26928519582732335</v>
      </c>
      <c r="AP160" s="4"/>
    </row>
    <row r="161" spans="1:42" x14ac:dyDescent="0.25">
      <c r="A161" t="s">
        <v>180</v>
      </c>
      <c r="B161" t="s">
        <v>20</v>
      </c>
      <c r="C161" t="s">
        <v>21</v>
      </c>
      <c r="D161">
        <v>206.89999999999998</v>
      </c>
      <c r="E161">
        <v>212.1</v>
      </c>
      <c r="F161">
        <v>218.10000000000002</v>
      </c>
      <c r="G161">
        <v>217</v>
      </c>
      <c r="H161">
        <v>223.79999999999998</v>
      </c>
      <c r="I161">
        <v>229.7</v>
      </c>
      <c r="J161">
        <v>227.2</v>
      </c>
      <c r="K161">
        <v>227.3</v>
      </c>
      <c r="L161">
        <v>226.5</v>
      </c>
      <c r="M161">
        <v>228.14086956521743</v>
      </c>
      <c r="N161">
        <v>232.00279196458973</v>
      </c>
      <c r="O161">
        <v>234.5457991038088</v>
      </c>
      <c r="P161">
        <v>219.24573693230502</v>
      </c>
      <c r="Q161">
        <v>201.84503441494593</v>
      </c>
      <c r="R161">
        <v>188.86512054507335</v>
      </c>
      <c r="S161">
        <v>188.3232266666667</v>
      </c>
      <c r="T161">
        <v>190.1142857142857</v>
      </c>
      <c r="U161">
        <v>189.48358499756455</v>
      </c>
      <c r="V161">
        <v>205.08</v>
      </c>
      <c r="W161">
        <v>209.05935891436593</v>
      </c>
      <c r="X161">
        <v>208.81131019036954</v>
      </c>
      <c r="AG161" t="s">
        <v>180</v>
      </c>
      <c r="AH161">
        <v>209.05935891436593</v>
      </c>
      <c r="AI161">
        <v>6.4865941276000001</v>
      </c>
      <c r="AJ161">
        <f t="shared" si="8"/>
        <v>1356.0832098537467</v>
      </c>
      <c r="AK161" s="4">
        <f t="shared" si="9"/>
        <v>1.3560832098537468</v>
      </c>
      <c r="AL161" s="4"/>
      <c r="AM161" s="4">
        <v>2.9113717274109998</v>
      </c>
      <c r="AN161" s="4">
        <f t="shared" si="10"/>
        <v>608.64950689395368</v>
      </c>
      <c r="AO161" s="4">
        <f t="shared" si="11"/>
        <v>0.6086495068939537</v>
      </c>
      <c r="AP161" s="4"/>
    </row>
    <row r="162" spans="1:42" x14ac:dyDescent="0.25">
      <c r="A162" t="s">
        <v>181</v>
      </c>
      <c r="B162" t="s">
        <v>20</v>
      </c>
      <c r="C162" t="s">
        <v>21</v>
      </c>
      <c r="D162">
        <v>68</v>
      </c>
      <c r="E162">
        <v>70.8</v>
      </c>
      <c r="F162">
        <v>68.8</v>
      </c>
      <c r="G162">
        <v>69</v>
      </c>
      <c r="H162">
        <v>71.900000000000006</v>
      </c>
      <c r="I162">
        <v>68.400000000000006</v>
      </c>
      <c r="J162">
        <v>71.2</v>
      </c>
      <c r="K162">
        <v>65.900000000000006</v>
      </c>
      <c r="L162">
        <v>66.099999999999994</v>
      </c>
      <c r="M162">
        <v>72.333913043478276</v>
      </c>
      <c r="N162">
        <v>71.695948246510042</v>
      </c>
      <c r="O162">
        <v>67.3442494398805</v>
      </c>
      <c r="P162">
        <v>67.542223650385608</v>
      </c>
      <c r="Q162">
        <v>66.893461160275322</v>
      </c>
      <c r="R162">
        <v>62.676493710691815</v>
      </c>
      <c r="S162">
        <v>59.881839999999997</v>
      </c>
      <c r="T162">
        <v>62.063775510204088</v>
      </c>
      <c r="U162">
        <v>63.727910375060887</v>
      </c>
      <c r="V162">
        <v>61.29704225352112</v>
      </c>
      <c r="W162">
        <v>67.096654188114172</v>
      </c>
      <c r="X162">
        <v>66.040761478163489</v>
      </c>
      <c r="AG162" t="s">
        <v>181</v>
      </c>
      <c r="AH162">
        <v>67.096654188114172</v>
      </c>
      <c r="AI162">
        <v>6.4865941276000001</v>
      </c>
      <c r="AJ162">
        <f t="shared" si="8"/>
        <v>435.22876303822932</v>
      </c>
      <c r="AK162" s="4">
        <f t="shared" si="9"/>
        <v>0.43522876303822933</v>
      </c>
      <c r="AL162" s="4"/>
      <c r="AM162" s="4">
        <v>2.9113717274109998</v>
      </c>
      <c r="AN162" s="4">
        <f t="shared" si="10"/>
        <v>195.34330200714845</v>
      </c>
      <c r="AO162" s="4">
        <f t="shared" si="11"/>
        <v>0.19534330200714844</v>
      </c>
      <c r="AP162" s="4"/>
    </row>
    <row r="163" spans="1:42" x14ac:dyDescent="0.25">
      <c r="A163" t="s">
        <v>182</v>
      </c>
      <c r="B163" t="s">
        <v>20</v>
      </c>
      <c r="C163" t="s">
        <v>21</v>
      </c>
      <c r="D163">
        <v>205.7</v>
      </c>
      <c r="E163">
        <v>212</v>
      </c>
      <c r="F163">
        <v>209.8</v>
      </c>
      <c r="G163">
        <v>205.89999999999998</v>
      </c>
      <c r="H163">
        <v>213.29999999999998</v>
      </c>
      <c r="I163">
        <v>203.8</v>
      </c>
      <c r="J163">
        <v>205.29999999999998</v>
      </c>
      <c r="K163">
        <v>205.7</v>
      </c>
      <c r="L163">
        <v>211.7</v>
      </c>
      <c r="M163">
        <v>211.29043478260866</v>
      </c>
      <c r="N163">
        <v>214.02621722846442</v>
      </c>
      <c r="O163">
        <v>214.25238984316655</v>
      </c>
      <c r="P163">
        <v>199.46662382176521</v>
      </c>
      <c r="Q163">
        <v>181.30265486725665</v>
      </c>
      <c r="R163">
        <v>176.8208071278826</v>
      </c>
      <c r="S163">
        <v>175.21871999999999</v>
      </c>
      <c r="T163">
        <v>181.33596938775511</v>
      </c>
      <c r="U163">
        <v>176.89551875304434</v>
      </c>
      <c r="V163">
        <v>183.42098591549296</v>
      </c>
      <c r="W163">
        <v>187.36509124941506</v>
      </c>
      <c r="X163">
        <v>182.16606942889138</v>
      </c>
      <c r="AG163" t="s">
        <v>182</v>
      </c>
      <c r="AH163">
        <v>187.36509124941506</v>
      </c>
      <c r="AI163">
        <v>6.4865941276000001</v>
      </c>
      <c r="AJ163">
        <f t="shared" si="8"/>
        <v>1215.3613006156938</v>
      </c>
      <c r="AK163" s="4">
        <f t="shared" si="9"/>
        <v>1.2153613006156938</v>
      </c>
      <c r="AL163" s="4"/>
      <c r="AM163" s="4">
        <v>2.9113717274109998</v>
      </c>
      <c r="AN163" s="4">
        <f t="shared" si="10"/>
        <v>545.48942936732908</v>
      </c>
      <c r="AO163" s="4">
        <f t="shared" si="11"/>
        <v>0.54548942936732903</v>
      </c>
      <c r="AP163" s="4"/>
    </row>
    <row r="164" spans="1:42" x14ac:dyDescent="0.25">
      <c r="A164" t="s">
        <v>183</v>
      </c>
      <c r="B164" t="s">
        <v>20</v>
      </c>
      <c r="C164" t="s">
        <v>21</v>
      </c>
      <c r="D164">
        <v>135.1</v>
      </c>
      <c r="E164">
        <v>136.1</v>
      </c>
      <c r="F164">
        <v>126.9</v>
      </c>
      <c r="G164">
        <v>136.6</v>
      </c>
      <c r="H164">
        <v>148.5</v>
      </c>
      <c r="I164">
        <v>139.6</v>
      </c>
      <c r="J164">
        <v>150.19999999999999</v>
      </c>
      <c r="K164">
        <v>154.10000000000002</v>
      </c>
      <c r="L164">
        <v>152.89999999999998</v>
      </c>
      <c r="M164">
        <v>154.08000000000001</v>
      </c>
      <c r="N164">
        <v>148.3089547156963</v>
      </c>
      <c r="O164">
        <v>148.94249439880508</v>
      </c>
      <c r="P164">
        <v>142.32904884318768</v>
      </c>
      <c r="Q164">
        <v>125.87212389380529</v>
      </c>
      <c r="R164">
        <v>129.20044549266248</v>
      </c>
      <c r="S164">
        <v>133.39805333333334</v>
      </c>
      <c r="T164">
        <v>136.77857142857141</v>
      </c>
      <c r="U164">
        <v>137.7071602532879</v>
      </c>
      <c r="V164">
        <v>149.14056338028172</v>
      </c>
      <c r="W164">
        <v>149.01534861956014</v>
      </c>
      <c r="X164">
        <v>146.47144456886898</v>
      </c>
      <c r="AG164" t="s">
        <v>183</v>
      </c>
      <c r="AH164">
        <v>149.01534861956014</v>
      </c>
      <c r="AI164">
        <v>6.4865941276000001</v>
      </c>
      <c r="AJ164">
        <f t="shared" si="8"/>
        <v>966.60208527790564</v>
      </c>
      <c r="AK164" s="4">
        <f t="shared" si="9"/>
        <v>0.9666020852779057</v>
      </c>
      <c r="AL164" s="4"/>
      <c r="AM164" s="4">
        <v>2.9113717274109998</v>
      </c>
      <c r="AN164" s="4">
        <f t="shared" si="10"/>
        <v>433.83907292128117</v>
      </c>
      <c r="AO164" s="4">
        <f t="shared" si="11"/>
        <v>0.43383907292128115</v>
      </c>
      <c r="AP164" s="4"/>
    </row>
    <row r="165" spans="1:42" x14ac:dyDescent="0.25">
      <c r="A165" t="s">
        <v>184</v>
      </c>
      <c r="B165" t="s">
        <v>20</v>
      </c>
      <c r="C165" t="s">
        <v>21</v>
      </c>
      <c r="D165">
        <v>184.4</v>
      </c>
      <c r="E165">
        <v>187.9</v>
      </c>
      <c r="F165">
        <v>175.39999999999998</v>
      </c>
      <c r="G165">
        <v>181</v>
      </c>
      <c r="H165">
        <v>179.8</v>
      </c>
      <c r="I165">
        <v>175.2</v>
      </c>
      <c r="J165">
        <v>180.6</v>
      </c>
      <c r="K165">
        <v>183.1</v>
      </c>
      <c r="L165">
        <v>182.9</v>
      </c>
      <c r="M165">
        <v>189.91652173913045</v>
      </c>
      <c r="N165">
        <v>188.14470548178414</v>
      </c>
      <c r="O165">
        <v>182.95403286034355</v>
      </c>
      <c r="P165">
        <v>173.62973436161099</v>
      </c>
      <c r="Q165">
        <v>162.09916420845624</v>
      </c>
      <c r="R165">
        <v>162.25424528301889</v>
      </c>
      <c r="S165">
        <v>162.6412</v>
      </c>
      <c r="T165">
        <v>162.98341836734696</v>
      </c>
      <c r="U165">
        <v>163.42532878714076</v>
      </c>
      <c r="V165">
        <v>172.09619718309858</v>
      </c>
      <c r="W165">
        <v>174.2842302292934</v>
      </c>
      <c r="X165">
        <v>180.71422172452409</v>
      </c>
      <c r="AG165" t="s">
        <v>184</v>
      </c>
      <c r="AH165">
        <v>174.2842302292934</v>
      </c>
      <c r="AI165">
        <v>6.4865941276000001</v>
      </c>
      <c r="AJ165">
        <f t="shared" si="8"/>
        <v>1130.5110643386211</v>
      </c>
      <c r="AK165" s="4">
        <f t="shared" si="9"/>
        <v>1.1305110643386211</v>
      </c>
      <c r="AL165" s="4"/>
      <c r="AM165" s="4">
        <v>2.9113717274109998</v>
      </c>
      <c r="AN165" s="4">
        <f t="shared" si="10"/>
        <v>507.4061804231543</v>
      </c>
      <c r="AO165" s="4">
        <f t="shared" si="11"/>
        <v>0.50740618042315433</v>
      </c>
      <c r="AP165" s="4"/>
    </row>
    <row r="166" spans="1:42" x14ac:dyDescent="0.25">
      <c r="A166" t="s">
        <v>185</v>
      </c>
      <c r="B166" t="s">
        <v>20</v>
      </c>
      <c r="C166" t="s">
        <v>21</v>
      </c>
      <c r="D166">
        <v>1047.2</v>
      </c>
      <c r="E166">
        <v>1074.8999999999999</v>
      </c>
      <c r="F166">
        <v>1156.2</v>
      </c>
      <c r="G166">
        <v>1192.2</v>
      </c>
      <c r="H166">
        <v>1212.4000000000001</v>
      </c>
      <c r="I166">
        <v>1273.7</v>
      </c>
      <c r="J166">
        <v>1293.0999999999999</v>
      </c>
      <c r="K166">
        <v>1327.4</v>
      </c>
      <c r="L166">
        <v>1326.7</v>
      </c>
      <c r="M166">
        <v>1383.8921739130435</v>
      </c>
      <c r="N166">
        <v>1378.8692202928157</v>
      </c>
      <c r="O166">
        <v>1347.2796676624348</v>
      </c>
      <c r="P166">
        <v>1267.7399100257069</v>
      </c>
      <c r="Q166">
        <v>1157.3558013765978</v>
      </c>
      <c r="R166">
        <v>1118.8782756813418</v>
      </c>
      <c r="S166">
        <v>1134.7022933333333</v>
      </c>
      <c r="T166">
        <v>1138.4380102040818</v>
      </c>
      <c r="U166">
        <v>1154.5439357038481</v>
      </c>
      <c r="V166">
        <v>1145.3559154929578</v>
      </c>
      <c r="W166">
        <v>1159.5566448291997</v>
      </c>
      <c r="X166">
        <v>1214.3599104143336</v>
      </c>
      <c r="AG166" t="s">
        <v>185</v>
      </c>
      <c r="AH166">
        <v>1159.5566448291997</v>
      </c>
      <c r="AI166">
        <v>6.4865941276000001</v>
      </c>
      <c r="AJ166">
        <f t="shared" si="8"/>
        <v>7521.5733229686457</v>
      </c>
      <c r="AK166" s="4">
        <f t="shared" si="9"/>
        <v>7.5215733229686457</v>
      </c>
      <c r="AL166" s="4"/>
      <c r="AM166" s="4">
        <v>2.9113717274109998</v>
      </c>
      <c r="AN166" s="4">
        <f t="shared" si="10"/>
        <v>3375.9004320872905</v>
      </c>
      <c r="AO166" s="4">
        <f t="shared" si="11"/>
        <v>3.3759004320872905</v>
      </c>
      <c r="AP166" s="4"/>
    </row>
    <row r="167" spans="1:42" x14ac:dyDescent="0.25">
      <c r="A167" t="s">
        <v>186</v>
      </c>
      <c r="B167" t="s">
        <v>20</v>
      </c>
      <c r="C167" t="s">
        <v>21</v>
      </c>
      <c r="D167">
        <v>49.1</v>
      </c>
      <c r="E167">
        <v>48.2</v>
      </c>
      <c r="F167">
        <v>52.6</v>
      </c>
      <c r="G167">
        <v>55.199999999999996</v>
      </c>
      <c r="H167">
        <v>54.5</v>
      </c>
      <c r="I167">
        <v>57.599999999999994</v>
      </c>
      <c r="J167">
        <v>58</v>
      </c>
      <c r="K167">
        <v>58.1</v>
      </c>
      <c r="L167">
        <v>59.6</v>
      </c>
      <c r="M167">
        <v>57.717391304347828</v>
      </c>
      <c r="N167">
        <v>58.482567245488596</v>
      </c>
      <c r="O167">
        <v>57.226213592233016</v>
      </c>
      <c r="P167">
        <v>54.887853470437022</v>
      </c>
      <c r="Q167">
        <v>54.33800393313669</v>
      </c>
      <c r="R167">
        <v>55.134381551362672</v>
      </c>
      <c r="S167">
        <v>52.50432</v>
      </c>
      <c r="T167">
        <v>56.700510204081638</v>
      </c>
      <c r="U167">
        <v>57.153385289819781</v>
      </c>
      <c r="V167">
        <v>58.153239436619714</v>
      </c>
      <c r="W167">
        <v>59.178474496958351</v>
      </c>
      <c r="X167">
        <v>65.21780515117581</v>
      </c>
      <c r="AG167" t="s">
        <v>186</v>
      </c>
      <c r="AH167">
        <v>59.178474496958351</v>
      </c>
      <c r="AI167">
        <v>6.4865941276000001</v>
      </c>
      <c r="AJ167">
        <f t="shared" si="8"/>
        <v>383.8667451522964</v>
      </c>
      <c r="AK167" s="4">
        <f t="shared" si="9"/>
        <v>0.38386674515229641</v>
      </c>
      <c r="AL167" s="4"/>
      <c r="AM167" s="4">
        <v>2.9113717274109998</v>
      </c>
      <c r="AN167" s="4">
        <f t="shared" si="10"/>
        <v>172.29053752175744</v>
      </c>
      <c r="AO167" s="4">
        <f t="shared" si="11"/>
        <v>0.17229053752175744</v>
      </c>
      <c r="AP167" s="4"/>
    </row>
    <row r="168" spans="1:42" x14ac:dyDescent="0.25">
      <c r="A168" t="s">
        <v>187</v>
      </c>
      <c r="B168" t="s">
        <v>20</v>
      </c>
      <c r="C168" t="s">
        <v>21</v>
      </c>
      <c r="D168">
        <v>89.9</v>
      </c>
      <c r="E168">
        <v>86</v>
      </c>
      <c r="F168">
        <v>92.9</v>
      </c>
      <c r="G168">
        <v>93.7</v>
      </c>
      <c r="H168">
        <v>98</v>
      </c>
      <c r="I168">
        <v>103.60000000000001</v>
      </c>
      <c r="J168">
        <v>101.1</v>
      </c>
      <c r="K168">
        <v>102.5</v>
      </c>
      <c r="L168">
        <v>107.30000000000001</v>
      </c>
      <c r="M168">
        <v>106.81391304347827</v>
      </c>
      <c r="N168">
        <v>104.41671773918965</v>
      </c>
      <c r="O168">
        <v>100.49176624346526</v>
      </c>
      <c r="P168">
        <v>102.65289203084832</v>
      </c>
      <c r="Q168">
        <v>102.87600786627335</v>
      </c>
      <c r="R168">
        <v>99.05361635220126</v>
      </c>
      <c r="S168">
        <v>103.59461333333333</v>
      </c>
      <c r="T168">
        <v>113.70892857142859</v>
      </c>
      <c r="U168">
        <v>106.96760837798344</v>
      </c>
      <c r="V168">
        <v>109.50647887323942</v>
      </c>
      <c r="W168">
        <v>110.1134066448292</v>
      </c>
      <c r="X168">
        <v>112.59339305711089</v>
      </c>
      <c r="AG168" t="s">
        <v>187</v>
      </c>
      <c r="AH168">
        <v>110.1134066448292</v>
      </c>
      <c r="AI168">
        <v>6.4865941276000001</v>
      </c>
      <c r="AJ168">
        <f t="shared" si="8"/>
        <v>714.26097691237987</v>
      </c>
      <c r="AK168" s="4">
        <f t="shared" si="9"/>
        <v>0.71426097691237989</v>
      </c>
      <c r="AL168" s="4"/>
      <c r="AM168" s="4">
        <v>2.9113717274109998</v>
      </c>
      <c r="AN168" s="4">
        <f t="shared" si="10"/>
        <v>320.58105891466624</v>
      </c>
      <c r="AO168" s="4">
        <f t="shared" si="11"/>
        <v>0.32058105891466626</v>
      </c>
      <c r="AP168" s="4"/>
    </row>
    <row r="169" spans="1:42" x14ac:dyDescent="0.25">
      <c r="A169" t="s">
        <v>188</v>
      </c>
      <c r="B169" t="s">
        <v>20</v>
      </c>
      <c r="C169" t="s">
        <v>21</v>
      </c>
      <c r="D169">
        <v>205.39999999999998</v>
      </c>
      <c r="E169">
        <v>207.2</v>
      </c>
      <c r="F169">
        <v>210.39999999999998</v>
      </c>
      <c r="G169">
        <v>205.9</v>
      </c>
      <c r="H169">
        <v>206</v>
      </c>
      <c r="I169">
        <v>213.10000000000002</v>
      </c>
      <c r="J169">
        <v>209.20000000000002</v>
      </c>
      <c r="K169">
        <v>213</v>
      </c>
      <c r="L169">
        <v>213.6</v>
      </c>
      <c r="M169">
        <v>210.22521739130434</v>
      </c>
      <c r="N169">
        <v>208.05403472931562</v>
      </c>
      <c r="O169">
        <v>209.64747946228533</v>
      </c>
      <c r="P169">
        <v>205.9460796915167</v>
      </c>
      <c r="Q169">
        <v>189.20265486725663</v>
      </c>
      <c r="R169">
        <v>180.39604297693919</v>
      </c>
      <c r="S169">
        <v>180.67933333333335</v>
      </c>
      <c r="T169">
        <v>179.18903061224489</v>
      </c>
      <c r="U169">
        <v>189.66259132976134</v>
      </c>
      <c r="V169">
        <v>202.5407042253521</v>
      </c>
      <c r="W169">
        <v>214.36509124941506</v>
      </c>
      <c r="X169">
        <v>215.87424412094069</v>
      </c>
      <c r="AG169" t="s">
        <v>188</v>
      </c>
      <c r="AH169">
        <v>214.36509124941506</v>
      </c>
      <c r="AI169">
        <v>6.4865941276000001</v>
      </c>
      <c r="AJ169">
        <f t="shared" si="8"/>
        <v>1390.4993420608939</v>
      </c>
      <c r="AK169" s="4">
        <f t="shared" si="9"/>
        <v>1.390499342060894</v>
      </c>
      <c r="AL169" s="4"/>
      <c r="AM169" s="4">
        <v>2.9113717274109998</v>
      </c>
      <c r="AN169" s="4">
        <f t="shared" si="10"/>
        <v>624.0964660074261</v>
      </c>
      <c r="AO169" s="4">
        <f t="shared" si="11"/>
        <v>0.62409646600742608</v>
      </c>
      <c r="AP169" s="4"/>
    </row>
    <row r="170" spans="1:42" x14ac:dyDescent="0.25">
      <c r="A170" t="s">
        <v>189</v>
      </c>
      <c r="B170" t="s">
        <v>20</v>
      </c>
      <c r="C170" t="s">
        <v>21</v>
      </c>
      <c r="D170">
        <v>3878.7999999999997</v>
      </c>
      <c r="E170">
        <v>3990.2999999999997</v>
      </c>
      <c r="F170">
        <v>4139.3999999999996</v>
      </c>
      <c r="G170">
        <v>4140.2999999999993</v>
      </c>
      <c r="H170">
        <v>4100.8</v>
      </c>
      <c r="I170">
        <v>4156.7</v>
      </c>
      <c r="J170">
        <v>4157.3</v>
      </c>
      <c r="K170">
        <v>4178.8999999999996</v>
      </c>
      <c r="L170">
        <v>4276.8999999999996</v>
      </c>
      <c r="M170">
        <v>4443.764000589912</v>
      </c>
      <c r="N170">
        <v>4450.9170064720784</v>
      </c>
      <c r="O170">
        <v>4362.2293658330691</v>
      </c>
      <c r="P170">
        <v>4371.8033391359395</v>
      </c>
      <c r="Q170">
        <v>4437.7296908215167</v>
      </c>
      <c r="R170">
        <v>4432.5848257006146</v>
      </c>
      <c r="S170">
        <v>4438.9440261865793</v>
      </c>
      <c r="T170">
        <v>4484.6963802914643</v>
      </c>
      <c r="U170">
        <v>4462.0210643015525</v>
      </c>
      <c r="V170">
        <v>4535.9583451394938</v>
      </c>
      <c r="W170">
        <v>4606.19337571094</v>
      </c>
      <c r="X170">
        <v>4620.1917574086838</v>
      </c>
      <c r="AG170" t="s">
        <v>189</v>
      </c>
      <c r="AH170">
        <v>4606.19337571094</v>
      </c>
      <c r="AI170">
        <v>7.1843514267600002</v>
      </c>
      <c r="AJ170">
        <f t="shared" si="8"/>
        <v>33092.511950721353</v>
      </c>
      <c r="AK170" s="4">
        <f t="shared" si="9"/>
        <v>33.092511950721352</v>
      </c>
      <c r="AL170" s="4"/>
      <c r="AM170" s="4">
        <v>6.6221628356999487</v>
      </c>
      <c r="AN170" s="4">
        <f t="shared" si="10"/>
        <v>30502.962586680278</v>
      </c>
      <c r="AO170" s="4">
        <f t="shared" si="11"/>
        <v>30.50296258668028</v>
      </c>
      <c r="AP170" s="4"/>
    </row>
    <row r="171" spans="1:42" x14ac:dyDescent="0.25">
      <c r="A171" t="s">
        <v>190</v>
      </c>
      <c r="B171" t="s">
        <v>20</v>
      </c>
      <c r="C171" t="s">
        <v>21</v>
      </c>
      <c r="D171">
        <v>631</v>
      </c>
      <c r="E171">
        <v>653.1</v>
      </c>
      <c r="F171">
        <v>677.5</v>
      </c>
      <c r="G171">
        <v>669.2</v>
      </c>
      <c r="H171">
        <v>753.30000000000007</v>
      </c>
      <c r="I171">
        <v>705.4</v>
      </c>
      <c r="J171">
        <v>801.8</v>
      </c>
      <c r="K171">
        <v>797.8</v>
      </c>
      <c r="L171">
        <v>787.90000000000009</v>
      </c>
      <c r="M171">
        <v>789.32072313440176</v>
      </c>
      <c r="N171">
        <v>801.7210585556777</v>
      </c>
      <c r="O171">
        <v>813.14877070803004</v>
      </c>
      <c r="P171">
        <v>787.61033391359388</v>
      </c>
      <c r="Q171">
        <v>775.97093076447015</v>
      </c>
      <c r="R171">
        <v>761.65304169514695</v>
      </c>
      <c r="S171">
        <v>767.1386252045827</v>
      </c>
      <c r="T171">
        <v>764.09955308813335</v>
      </c>
      <c r="U171">
        <v>764.64201773835919</v>
      </c>
      <c r="V171">
        <v>794.10547351787272</v>
      </c>
      <c r="W171">
        <v>791.41830043492803</v>
      </c>
      <c r="X171">
        <v>776.95139903514814</v>
      </c>
      <c r="AG171" t="s">
        <v>190</v>
      </c>
      <c r="AH171">
        <v>791.41830043492803</v>
      </c>
      <c r="AI171">
        <v>7.1843514267600002</v>
      </c>
      <c r="AJ171">
        <f t="shared" si="8"/>
        <v>5685.8271958936493</v>
      </c>
      <c r="AK171" s="4">
        <f t="shared" si="9"/>
        <v>5.6858271958936495</v>
      </c>
      <c r="AL171" s="4"/>
      <c r="AM171" s="4">
        <v>6.6221628356999487</v>
      </c>
      <c r="AN171" s="4">
        <f t="shared" si="10"/>
        <v>5240.9008566329967</v>
      </c>
      <c r="AO171" s="4">
        <f t="shared" si="11"/>
        <v>5.2409008566329964</v>
      </c>
      <c r="AP171" s="4"/>
    </row>
    <row r="172" spans="1:42" x14ac:dyDescent="0.25">
      <c r="A172" t="s">
        <v>191</v>
      </c>
      <c r="B172" t="s">
        <v>20</v>
      </c>
      <c r="C172" t="s">
        <v>21</v>
      </c>
      <c r="D172">
        <v>435.20000000000005</v>
      </c>
      <c r="E172">
        <v>434.90000000000003</v>
      </c>
      <c r="F172">
        <v>427.8</v>
      </c>
      <c r="G172">
        <v>424.09999999999997</v>
      </c>
      <c r="H172">
        <v>497.3</v>
      </c>
      <c r="I172">
        <v>438.5</v>
      </c>
      <c r="J172">
        <v>475.4</v>
      </c>
      <c r="K172">
        <v>473.6</v>
      </c>
      <c r="L172">
        <v>479.3</v>
      </c>
      <c r="M172">
        <v>485.18285812604466</v>
      </c>
      <c r="N172">
        <v>515.68549538256889</v>
      </c>
      <c r="O172">
        <v>503.64471879286691</v>
      </c>
      <c r="P172">
        <v>513.21903782244021</v>
      </c>
      <c r="Q172">
        <v>506.46892608239375</v>
      </c>
      <c r="R172">
        <v>504.17219412166776</v>
      </c>
      <c r="S172">
        <v>485.19034369885435</v>
      </c>
      <c r="T172">
        <v>475.71001526717555</v>
      </c>
      <c r="U172">
        <v>482.55133037694014</v>
      </c>
      <c r="V172">
        <v>487.13325795553618</v>
      </c>
      <c r="W172">
        <v>505.37494145199059</v>
      </c>
      <c r="X172">
        <v>496.16294968986904</v>
      </c>
      <c r="AG172" t="s">
        <v>191</v>
      </c>
      <c r="AH172">
        <v>505.37494145199059</v>
      </c>
      <c r="AI172">
        <v>7.1843514267600002</v>
      </c>
      <c r="AJ172">
        <f t="shared" si="8"/>
        <v>3630.79118166936</v>
      </c>
      <c r="AK172" s="4">
        <f t="shared" si="9"/>
        <v>3.6307911816693599</v>
      </c>
      <c r="AL172" s="4"/>
      <c r="AM172" s="4">
        <v>6.6221628356999487</v>
      </c>
      <c r="AN172" s="4">
        <f t="shared" si="10"/>
        <v>3346.6751553774097</v>
      </c>
      <c r="AO172" s="4">
        <f t="shared" si="11"/>
        <v>3.3466751553774099</v>
      </c>
      <c r="AP172" s="4"/>
    </row>
    <row r="173" spans="1:42" x14ac:dyDescent="0.25">
      <c r="A173" t="s">
        <v>192</v>
      </c>
      <c r="B173" t="s">
        <v>20</v>
      </c>
      <c r="C173" t="s">
        <v>21</v>
      </c>
      <c r="D173">
        <v>273.2</v>
      </c>
      <c r="E173">
        <v>272.60000000000002</v>
      </c>
      <c r="F173">
        <v>310.60000000000002</v>
      </c>
      <c r="G173">
        <v>307.8</v>
      </c>
      <c r="H173">
        <v>315.3</v>
      </c>
      <c r="I173">
        <v>294</v>
      </c>
      <c r="J173">
        <v>280.39999999999998</v>
      </c>
      <c r="K173">
        <v>316.10000000000002</v>
      </c>
      <c r="L173">
        <v>311</v>
      </c>
      <c r="M173">
        <v>309.11442581850355</v>
      </c>
      <c r="N173">
        <v>316.22470389603745</v>
      </c>
      <c r="O173">
        <v>329.87547747177376</v>
      </c>
      <c r="P173">
        <v>315.1844358284539</v>
      </c>
      <c r="Q173">
        <v>321.05258725076015</v>
      </c>
      <c r="R173">
        <v>318.0674504442926</v>
      </c>
      <c r="S173">
        <v>316.911620294599</v>
      </c>
      <c r="T173">
        <v>320.90428313671066</v>
      </c>
      <c r="U173">
        <v>339.61241685144125</v>
      </c>
      <c r="V173">
        <v>333.29430034873582</v>
      </c>
      <c r="W173">
        <v>329.37865506858481</v>
      </c>
      <c r="X173">
        <v>310.91856650585805</v>
      </c>
      <c r="AG173" t="s">
        <v>192</v>
      </c>
      <c r="AH173">
        <v>329.37865506858481</v>
      </c>
      <c r="AI173">
        <v>7.1843514267600002</v>
      </c>
      <c r="AJ173">
        <f t="shared" si="8"/>
        <v>2366.3720104862773</v>
      </c>
      <c r="AK173" s="4">
        <f t="shared" si="9"/>
        <v>2.3663720104862773</v>
      </c>
      <c r="AL173" s="4"/>
      <c r="AM173" s="4">
        <v>6.6221628356999487</v>
      </c>
      <c r="AN173" s="4">
        <f t="shared" si="10"/>
        <v>2181.1990884680149</v>
      </c>
      <c r="AO173" s="4">
        <f t="shared" si="11"/>
        <v>2.181199088468015</v>
      </c>
      <c r="AP173" s="4"/>
    </row>
    <row r="174" spans="1:42" x14ac:dyDescent="0.25">
      <c r="A174" t="s">
        <v>193</v>
      </c>
      <c r="B174" t="s">
        <v>20</v>
      </c>
      <c r="C174" t="s">
        <v>21</v>
      </c>
      <c r="D174">
        <v>366</v>
      </c>
      <c r="E174">
        <v>348.6</v>
      </c>
      <c r="F174">
        <v>357.6</v>
      </c>
      <c r="G174">
        <v>367.2</v>
      </c>
      <c r="H174">
        <v>429.9</v>
      </c>
      <c r="I174">
        <v>399.5</v>
      </c>
      <c r="J174">
        <v>429.5</v>
      </c>
      <c r="K174">
        <v>421.7</v>
      </c>
      <c r="L174">
        <v>425.7</v>
      </c>
      <c r="M174">
        <v>468.77206764329958</v>
      </c>
      <c r="N174">
        <v>457.59584814919032</v>
      </c>
      <c r="O174">
        <v>429.25761316872433</v>
      </c>
      <c r="P174">
        <v>421.34693780661496</v>
      </c>
      <c r="Q174">
        <v>448.31818475365282</v>
      </c>
      <c r="R174">
        <v>434.42496240601503</v>
      </c>
      <c r="S174">
        <v>451.56906710310966</v>
      </c>
      <c r="T174">
        <v>439.36197085357395</v>
      </c>
      <c r="U174">
        <v>427.28436807095335</v>
      </c>
      <c r="V174">
        <v>416.87579555361816</v>
      </c>
      <c r="W174">
        <v>424.57631314821003</v>
      </c>
      <c r="X174">
        <v>418.4925430737423</v>
      </c>
      <c r="AG174" t="s">
        <v>193</v>
      </c>
      <c r="AH174">
        <v>424.57631314821003</v>
      </c>
      <c r="AI174">
        <v>7.1843514267600002</v>
      </c>
      <c r="AJ174">
        <f t="shared" si="8"/>
        <v>3050.3054411348435</v>
      </c>
      <c r="AK174" s="4">
        <f t="shared" si="9"/>
        <v>3.0503054411348436</v>
      </c>
      <c r="AL174" s="4"/>
      <c r="AM174" s="4">
        <v>6.6221628356999487</v>
      </c>
      <c r="AN174" s="4">
        <f t="shared" si="10"/>
        <v>2811.6134818485798</v>
      </c>
      <c r="AO174" s="4">
        <f t="shared" si="11"/>
        <v>2.8116134818485796</v>
      </c>
      <c r="AP174" s="4"/>
    </row>
    <row r="175" spans="1:42" x14ac:dyDescent="0.25">
      <c r="A175" t="s">
        <v>194</v>
      </c>
      <c r="B175" t="s">
        <v>20</v>
      </c>
      <c r="C175" t="s">
        <v>21</v>
      </c>
      <c r="D175">
        <v>476.6</v>
      </c>
      <c r="E175">
        <v>504.7</v>
      </c>
      <c r="F175">
        <v>495.1</v>
      </c>
      <c r="G175">
        <v>460.9</v>
      </c>
      <c r="H175">
        <v>475.5</v>
      </c>
      <c r="I175">
        <v>499.6</v>
      </c>
      <c r="J175">
        <v>527.70000000000005</v>
      </c>
      <c r="K175">
        <v>513</v>
      </c>
      <c r="L175">
        <v>526.69999999999993</v>
      </c>
      <c r="M175">
        <v>529.94945924687852</v>
      </c>
      <c r="N175">
        <v>531.49967000076731</v>
      </c>
      <c r="O175">
        <v>512.97352537722907</v>
      </c>
      <c r="P175">
        <v>543.28921506567485</v>
      </c>
      <c r="Q175">
        <v>530.53897155773211</v>
      </c>
      <c r="R175">
        <v>525.31569377990422</v>
      </c>
      <c r="S175">
        <v>516.1996726677578</v>
      </c>
      <c r="T175">
        <v>535.86306453851489</v>
      </c>
      <c r="U175">
        <v>520.89368070953435</v>
      </c>
      <c r="V175">
        <v>530.38632846556231</v>
      </c>
      <c r="W175">
        <v>541.92194713951153</v>
      </c>
      <c r="X175">
        <v>537.05274982770504</v>
      </c>
      <c r="AG175" t="s">
        <v>194</v>
      </c>
      <c r="AH175">
        <v>541.92194713951153</v>
      </c>
      <c r="AI175">
        <v>7.1843514267600002</v>
      </c>
      <c r="AJ175">
        <f t="shared" si="8"/>
        <v>3893.3577141243072</v>
      </c>
      <c r="AK175" s="4">
        <f t="shared" si="9"/>
        <v>3.8933577141243072</v>
      </c>
      <c r="AL175" s="4"/>
      <c r="AM175" s="4">
        <v>6.6221628356999487</v>
      </c>
      <c r="AN175" s="4">
        <f t="shared" si="10"/>
        <v>3588.6953781974253</v>
      </c>
      <c r="AO175" s="4">
        <f t="shared" si="11"/>
        <v>3.5886953781974253</v>
      </c>
      <c r="AP175" s="4"/>
    </row>
    <row r="176" spans="1:42" x14ac:dyDescent="0.25">
      <c r="A176" t="s">
        <v>195</v>
      </c>
      <c r="B176" t="s">
        <v>20</v>
      </c>
      <c r="C176" t="s">
        <v>21</v>
      </c>
      <c r="D176">
        <v>932.7</v>
      </c>
      <c r="E176">
        <v>985.1</v>
      </c>
      <c r="F176">
        <v>1003.3000000000001</v>
      </c>
      <c r="G176">
        <v>1014.6</v>
      </c>
      <c r="H176">
        <v>1050.1000000000001</v>
      </c>
      <c r="I176">
        <v>1088.8</v>
      </c>
      <c r="J176">
        <v>1109.2</v>
      </c>
      <c r="K176">
        <v>1107.3000000000002</v>
      </c>
      <c r="L176">
        <v>1131.4000000000001</v>
      </c>
      <c r="M176">
        <v>1159.6255555009341</v>
      </c>
      <c r="N176">
        <v>1137.498969072165</v>
      </c>
      <c r="O176">
        <v>1156.0359924026588</v>
      </c>
      <c r="P176">
        <v>1159.690148757715</v>
      </c>
      <c r="Q176">
        <v>1168.9674891693348</v>
      </c>
      <c r="R176">
        <v>1171.1250580997948</v>
      </c>
      <c r="S176">
        <v>1177.5394435351882</v>
      </c>
      <c r="T176">
        <v>1148.695916724497</v>
      </c>
      <c r="U176">
        <v>1173.5433481152995</v>
      </c>
      <c r="V176">
        <v>1187.2370722537053</v>
      </c>
      <c r="W176">
        <v>1173.0076279692205</v>
      </c>
      <c r="X176">
        <v>1170.1362784286698</v>
      </c>
      <c r="AG176" t="s">
        <v>195</v>
      </c>
      <c r="AH176">
        <v>1173.0076279692205</v>
      </c>
      <c r="AI176">
        <v>7.1843514267600002</v>
      </c>
      <c r="AJ176">
        <f t="shared" si="8"/>
        <v>8427.2990256010326</v>
      </c>
      <c r="AK176" s="4">
        <f t="shared" si="9"/>
        <v>8.4272990256010321</v>
      </c>
      <c r="AL176" s="4"/>
      <c r="AM176" s="4">
        <v>6.6221628356999487</v>
      </c>
      <c r="AN176" s="4">
        <f t="shared" si="10"/>
        <v>7767.8475199303239</v>
      </c>
      <c r="AO176" s="4">
        <f t="shared" si="11"/>
        <v>7.7678475199303243</v>
      </c>
      <c r="AP176" s="4"/>
    </row>
    <row r="177" spans="1:42" x14ac:dyDescent="0.25">
      <c r="A177" t="s">
        <v>196</v>
      </c>
      <c r="B177" t="s">
        <v>20</v>
      </c>
      <c r="C177" t="s">
        <v>21</v>
      </c>
      <c r="D177">
        <v>448</v>
      </c>
      <c r="E177">
        <v>478.1</v>
      </c>
      <c r="F177">
        <v>495.70000000000005</v>
      </c>
      <c r="G177">
        <v>514.5</v>
      </c>
      <c r="H177">
        <v>510.8</v>
      </c>
      <c r="I177">
        <v>498.3</v>
      </c>
      <c r="J177">
        <v>522.69999999999993</v>
      </c>
      <c r="K177">
        <v>540.19999999999993</v>
      </c>
      <c r="L177">
        <v>554.5</v>
      </c>
      <c r="M177">
        <v>587.94396568675643</v>
      </c>
      <c r="N177">
        <v>558.29853930572244</v>
      </c>
      <c r="O177">
        <v>552.25526010340832</v>
      </c>
      <c r="P177">
        <v>579.8449754708023</v>
      </c>
      <c r="Q177">
        <v>578.87177030917849</v>
      </c>
      <c r="R177">
        <v>554.47175666438818</v>
      </c>
      <c r="S177">
        <v>578.65008183306054</v>
      </c>
      <c r="T177">
        <v>580.06288133240798</v>
      </c>
      <c r="U177">
        <v>560.78292682926826</v>
      </c>
      <c r="V177">
        <v>593.70137042284216</v>
      </c>
      <c r="W177">
        <v>584.53435931749743</v>
      </c>
      <c r="X177">
        <v>583.3865885596141</v>
      </c>
      <c r="AG177" t="s">
        <v>196</v>
      </c>
      <c r="AH177">
        <v>584.53435931749743</v>
      </c>
      <c r="AI177">
        <v>7.1843514267600002</v>
      </c>
      <c r="AJ177">
        <f t="shared" si="8"/>
        <v>4199.5002583529049</v>
      </c>
      <c r="AK177" s="4">
        <f t="shared" si="9"/>
        <v>4.1995002583529049</v>
      </c>
      <c r="AL177" s="4"/>
      <c r="AM177" s="4">
        <v>6.6221628356999487</v>
      </c>
      <c r="AN177" s="4">
        <f t="shared" si="10"/>
        <v>3870.8817104620116</v>
      </c>
      <c r="AO177" s="4">
        <f t="shared" si="11"/>
        <v>3.8708817104620117</v>
      </c>
      <c r="AP177" s="4"/>
    </row>
    <row r="178" spans="1:42" x14ac:dyDescent="0.25">
      <c r="A178" t="s">
        <v>197</v>
      </c>
      <c r="B178" t="s">
        <v>20</v>
      </c>
      <c r="C178" t="s">
        <v>21</v>
      </c>
      <c r="D178">
        <v>465.9</v>
      </c>
      <c r="E178">
        <v>481.20000000000005</v>
      </c>
      <c r="F178">
        <v>496.59999999999997</v>
      </c>
      <c r="G178">
        <v>493.8</v>
      </c>
      <c r="H178">
        <v>496.1</v>
      </c>
      <c r="I178">
        <v>534.79999999999995</v>
      </c>
      <c r="J178">
        <v>550.29999999999995</v>
      </c>
      <c r="K178">
        <v>542.70000000000005</v>
      </c>
      <c r="L178">
        <v>569.6</v>
      </c>
      <c r="M178">
        <v>604.5530233015437</v>
      </c>
      <c r="N178">
        <v>581.07551354531734</v>
      </c>
      <c r="O178">
        <v>593.15052231718903</v>
      </c>
      <c r="P178">
        <v>608.68411932267759</v>
      </c>
      <c r="Q178">
        <v>592.45242849070314</v>
      </c>
      <c r="R178">
        <v>593.67008885850987</v>
      </c>
      <c r="S178">
        <v>589.53175122749587</v>
      </c>
      <c r="T178">
        <v>595.47061762664805</v>
      </c>
      <c r="U178">
        <v>591.6460088691797</v>
      </c>
      <c r="V178">
        <v>575.2849035527463</v>
      </c>
      <c r="W178">
        <v>604.670993643359</v>
      </c>
      <c r="X178">
        <v>637.8102412129565</v>
      </c>
      <c r="AG178" t="s">
        <v>197</v>
      </c>
      <c r="AH178">
        <v>604.670993643359</v>
      </c>
      <c r="AI178">
        <v>7.1843514267600002</v>
      </c>
      <c r="AJ178">
        <f t="shared" si="8"/>
        <v>4344.1689159020534</v>
      </c>
      <c r="AK178" s="4">
        <f t="shared" si="9"/>
        <v>4.3441689159020536</v>
      </c>
      <c r="AL178" s="4"/>
      <c r="AM178" s="4">
        <v>6.6221628356999487</v>
      </c>
      <c r="AN178" s="4">
        <f t="shared" si="10"/>
        <v>4004.2297819308119</v>
      </c>
      <c r="AO178" s="4">
        <f t="shared" si="11"/>
        <v>4.0042297819308121</v>
      </c>
      <c r="AP178" s="4"/>
    </row>
    <row r="179" spans="1:42" x14ac:dyDescent="0.25">
      <c r="A179" t="s">
        <v>198</v>
      </c>
      <c r="B179" t="s">
        <v>20</v>
      </c>
      <c r="C179" t="s">
        <v>21</v>
      </c>
      <c r="D179">
        <v>338.29999999999995</v>
      </c>
      <c r="E179">
        <v>344.6</v>
      </c>
      <c r="F179">
        <v>343.9</v>
      </c>
      <c r="G179">
        <v>377.4</v>
      </c>
      <c r="H179">
        <v>365</v>
      </c>
      <c r="I179">
        <v>410.8</v>
      </c>
      <c r="J179">
        <v>408.1</v>
      </c>
      <c r="K179">
        <v>420.3</v>
      </c>
      <c r="L179">
        <v>430.3</v>
      </c>
      <c r="M179">
        <v>400.61955314128403</v>
      </c>
      <c r="N179">
        <v>397.29816837635263</v>
      </c>
      <c r="O179">
        <v>415.35184129998942</v>
      </c>
      <c r="P179">
        <v>381.67471910112357</v>
      </c>
      <c r="Q179">
        <v>373.36375965341881</v>
      </c>
      <c r="R179">
        <v>375.80053315105948</v>
      </c>
      <c r="S179">
        <v>383.06382978723406</v>
      </c>
      <c r="T179">
        <v>377.66924913254684</v>
      </c>
      <c r="U179">
        <v>373.15886917960091</v>
      </c>
      <c r="V179">
        <v>389.46616445074096</v>
      </c>
      <c r="W179">
        <v>371.45948477751756</v>
      </c>
      <c r="X179">
        <v>366.86362508614747</v>
      </c>
      <c r="AG179" t="s">
        <v>198</v>
      </c>
      <c r="AH179">
        <v>371.45948477751756</v>
      </c>
      <c r="AI179">
        <v>7.1843514267600002</v>
      </c>
      <c r="AJ179">
        <f t="shared" si="8"/>
        <v>2668.695479444893</v>
      </c>
      <c r="AK179" s="4">
        <f t="shared" si="9"/>
        <v>2.6686954794448932</v>
      </c>
      <c r="AL179" s="4"/>
      <c r="AM179" s="4">
        <v>6.6221628356999487</v>
      </c>
      <c r="AN179" s="4">
        <f t="shared" si="10"/>
        <v>2459.8651950619278</v>
      </c>
      <c r="AO179" s="4">
        <f t="shared" si="11"/>
        <v>2.4598651950619277</v>
      </c>
      <c r="AP179" s="4"/>
    </row>
    <row r="180" spans="1:42" x14ac:dyDescent="0.25">
      <c r="A180" t="s">
        <v>199</v>
      </c>
      <c r="B180" t="s">
        <v>20</v>
      </c>
      <c r="C180" t="s">
        <v>21</v>
      </c>
      <c r="D180">
        <v>583.30000000000007</v>
      </c>
      <c r="E180">
        <v>620.6</v>
      </c>
      <c r="F180">
        <v>679.1</v>
      </c>
      <c r="G180">
        <v>722.30000000000007</v>
      </c>
      <c r="H180">
        <v>591.6</v>
      </c>
      <c r="I180">
        <v>566.70000000000005</v>
      </c>
      <c r="J180">
        <v>666.5</v>
      </c>
      <c r="K180">
        <v>641.9</v>
      </c>
      <c r="L180">
        <v>653.29999999999995</v>
      </c>
      <c r="M180">
        <v>674.92025857831095</v>
      </c>
      <c r="N180">
        <v>676.4666035660382</v>
      </c>
      <c r="O180">
        <v>706.91502585206308</v>
      </c>
      <c r="P180">
        <v>704.49391517645211</v>
      </c>
      <c r="Q180">
        <v>700.97189139735769</v>
      </c>
      <c r="R180">
        <v>678.29965823650048</v>
      </c>
      <c r="S180">
        <v>676.9931260229132</v>
      </c>
      <c r="T180">
        <v>697.02102706453843</v>
      </c>
      <c r="U180">
        <v>704.72062084257209</v>
      </c>
      <c r="V180">
        <v>692.56703901482138</v>
      </c>
      <c r="W180">
        <v>677.98675142188017</v>
      </c>
      <c r="X180">
        <v>685.78370778773262</v>
      </c>
      <c r="AG180" t="s">
        <v>199</v>
      </c>
      <c r="AH180">
        <v>677.98675142188017</v>
      </c>
      <c r="AI180">
        <v>7.1843514267600002</v>
      </c>
      <c r="AJ180">
        <f t="shared" si="8"/>
        <v>4870.8950849021621</v>
      </c>
      <c r="AK180" s="4">
        <f t="shared" si="9"/>
        <v>4.8708950849021617</v>
      </c>
      <c r="AL180" s="4"/>
      <c r="AM180" s="4">
        <v>6.6221628356999487</v>
      </c>
      <c r="AN180" s="4">
        <f t="shared" si="10"/>
        <v>4489.7386683629138</v>
      </c>
      <c r="AO180" s="4">
        <f t="shared" si="11"/>
        <v>4.4897386683629135</v>
      </c>
      <c r="AP180" s="4"/>
    </row>
    <row r="181" spans="1:42" x14ac:dyDescent="0.25">
      <c r="A181" t="s">
        <v>200</v>
      </c>
      <c r="B181" t="s">
        <v>20</v>
      </c>
      <c r="C181" t="s">
        <v>21</v>
      </c>
      <c r="D181">
        <v>868.6</v>
      </c>
      <c r="E181">
        <v>903.3</v>
      </c>
      <c r="F181">
        <v>837.69999999999993</v>
      </c>
      <c r="G181">
        <v>847.6</v>
      </c>
      <c r="H181">
        <v>990.7</v>
      </c>
      <c r="I181">
        <v>1039.8</v>
      </c>
      <c r="J181">
        <v>992.3</v>
      </c>
      <c r="K181">
        <v>1006.4000000000001</v>
      </c>
      <c r="L181">
        <v>1033.5999999999999</v>
      </c>
      <c r="M181">
        <v>1067.0344164782223</v>
      </c>
      <c r="N181">
        <v>1088.2022255762195</v>
      </c>
      <c r="O181">
        <v>1103.2830642608421</v>
      </c>
      <c r="P181">
        <v>1090.524434245925</v>
      </c>
      <c r="Q181">
        <v>1129.3563167666766</v>
      </c>
      <c r="R181">
        <v>1148.103267259057</v>
      </c>
      <c r="S181">
        <v>1161.8909983633389</v>
      </c>
      <c r="T181">
        <v>1158.5251269951423</v>
      </c>
      <c r="U181">
        <v>1154.0376940133037</v>
      </c>
      <c r="V181">
        <v>1168.7533674803838</v>
      </c>
      <c r="W181">
        <v>1154.2788223486116</v>
      </c>
      <c r="X181">
        <v>1158.3041488628533</v>
      </c>
      <c r="AG181" t="s">
        <v>200</v>
      </c>
      <c r="AH181">
        <v>1154.2788223486116</v>
      </c>
      <c r="AI181">
        <v>7.1843514267600002</v>
      </c>
      <c r="AJ181">
        <f t="shared" si="8"/>
        <v>8292.7447042190997</v>
      </c>
      <c r="AK181" s="4">
        <f t="shared" si="9"/>
        <v>8.2927447042190998</v>
      </c>
      <c r="AL181" s="4"/>
      <c r="AM181" s="4">
        <v>6.6221628356999487</v>
      </c>
      <c r="AN181" s="4">
        <f t="shared" si="10"/>
        <v>7643.8223193924787</v>
      </c>
      <c r="AO181" s="4">
        <f t="shared" si="11"/>
        <v>7.6438223193924788</v>
      </c>
      <c r="AP181" s="4"/>
    </row>
    <row r="182" spans="1:42" x14ac:dyDescent="0.25">
      <c r="A182" t="s">
        <v>201</v>
      </c>
      <c r="B182" t="s">
        <v>20</v>
      </c>
      <c r="C182" t="s">
        <v>21</v>
      </c>
      <c r="D182">
        <v>848.8</v>
      </c>
      <c r="E182">
        <v>835.5</v>
      </c>
      <c r="F182">
        <v>910.6</v>
      </c>
      <c r="G182">
        <v>919.9</v>
      </c>
      <c r="H182">
        <v>967.6</v>
      </c>
      <c r="I182">
        <v>890.30000000000007</v>
      </c>
      <c r="J182">
        <v>922.19999999999993</v>
      </c>
      <c r="K182">
        <v>976.80000000000007</v>
      </c>
      <c r="L182">
        <v>986.4</v>
      </c>
      <c r="M182">
        <v>1008.5993117687543</v>
      </c>
      <c r="N182">
        <v>1031.0121485763987</v>
      </c>
      <c r="O182">
        <v>998.64371636593864</v>
      </c>
      <c r="P182">
        <v>1007.0117819275202</v>
      </c>
      <c r="Q182">
        <v>1027.0692893469311</v>
      </c>
      <c r="R182">
        <v>1081.9429801777171</v>
      </c>
      <c r="S182">
        <v>1058.1266775777415</v>
      </c>
      <c r="T182">
        <v>1053.5297654406663</v>
      </c>
      <c r="U182">
        <v>1035.293126385809</v>
      </c>
      <c r="V182">
        <v>1038.2706190061028</v>
      </c>
      <c r="W182">
        <v>1042.7646704583472</v>
      </c>
      <c r="X182">
        <v>1049.891716057891</v>
      </c>
      <c r="AG182" t="s">
        <v>201</v>
      </c>
      <c r="AH182">
        <v>1042.7646704583472</v>
      </c>
      <c r="AI182">
        <v>7.1843514267600002</v>
      </c>
      <c r="AJ182">
        <f t="shared" si="8"/>
        <v>7491.5878479823477</v>
      </c>
      <c r="AK182" s="4">
        <f t="shared" si="9"/>
        <v>7.4915878479823474</v>
      </c>
      <c r="AL182" s="4"/>
      <c r="AM182" s="4">
        <v>6.6221628356999487</v>
      </c>
      <c r="AN182" s="4">
        <f t="shared" si="10"/>
        <v>6905.3574470901704</v>
      </c>
      <c r="AO182" s="4">
        <f t="shared" si="11"/>
        <v>6.9053574470901706</v>
      </c>
      <c r="AP182" s="4"/>
    </row>
    <row r="183" spans="1:42" x14ac:dyDescent="0.25">
      <c r="A183" t="s">
        <v>202</v>
      </c>
      <c r="B183" t="s">
        <v>20</v>
      </c>
      <c r="C183" t="s">
        <v>21</v>
      </c>
      <c r="D183">
        <v>890.30000000000007</v>
      </c>
      <c r="E183">
        <v>891.19999999999993</v>
      </c>
      <c r="F183">
        <v>949.1</v>
      </c>
      <c r="G183">
        <v>955</v>
      </c>
      <c r="H183">
        <v>939</v>
      </c>
      <c r="I183">
        <v>890.7</v>
      </c>
      <c r="J183">
        <v>959.6</v>
      </c>
      <c r="K183">
        <v>969.80000000000007</v>
      </c>
      <c r="L183">
        <v>1030.3</v>
      </c>
      <c r="M183">
        <v>1025.5362747025858</v>
      </c>
      <c r="N183">
        <v>1005.0588242818039</v>
      </c>
      <c r="O183">
        <v>1057.5400970771341</v>
      </c>
      <c r="P183">
        <v>1038.8530859313182</v>
      </c>
      <c r="Q183">
        <v>1054.7913543040122</v>
      </c>
      <c r="R183">
        <v>1076.6840601503759</v>
      </c>
      <c r="S183">
        <v>1071.3476268412439</v>
      </c>
      <c r="T183">
        <v>1085.8814462179043</v>
      </c>
      <c r="U183">
        <v>1077.9354767184036</v>
      </c>
      <c r="V183">
        <v>1081.6732072798607</v>
      </c>
      <c r="W183">
        <v>1104.0293743726997</v>
      </c>
      <c r="X183">
        <v>1137.2585389386629</v>
      </c>
      <c r="AG183" t="s">
        <v>202</v>
      </c>
      <c r="AH183">
        <v>1104.0293743726997</v>
      </c>
      <c r="AI183">
        <v>7.1843514267600002</v>
      </c>
      <c r="AJ183">
        <f t="shared" si="8"/>
        <v>7931.7350109594554</v>
      </c>
      <c r="AK183" s="4">
        <f t="shared" si="9"/>
        <v>7.9317350109594553</v>
      </c>
      <c r="AL183" s="4"/>
      <c r="AM183" s="4">
        <v>6.6221628356999487</v>
      </c>
      <c r="AN183" s="4">
        <f t="shared" si="10"/>
        <v>7311.062292491958</v>
      </c>
      <c r="AO183" s="4">
        <f t="shared" si="11"/>
        <v>7.3110622924919584</v>
      </c>
      <c r="AP183" s="4"/>
    </row>
    <row r="184" spans="1:42" x14ac:dyDescent="0.25">
      <c r="A184" t="s">
        <v>203</v>
      </c>
      <c r="B184" t="s">
        <v>20</v>
      </c>
      <c r="C184" t="s">
        <v>21</v>
      </c>
      <c r="D184">
        <v>64705.899999999987</v>
      </c>
      <c r="E184">
        <v>74552.000000000029</v>
      </c>
      <c r="F184">
        <v>79093.20000000007</v>
      </c>
      <c r="G184">
        <v>79086.499999999956</v>
      </c>
      <c r="H184">
        <v>80413.599999999948</v>
      </c>
      <c r="I184">
        <v>81046.000000000044</v>
      </c>
      <c r="J184">
        <v>85560.500000000102</v>
      </c>
      <c r="K184">
        <v>87328.000000000015</v>
      </c>
      <c r="L184">
        <v>89727.599999999977</v>
      </c>
      <c r="M184">
        <v>234.48498426900011</v>
      </c>
      <c r="N184">
        <v>245.75626870635188</v>
      </c>
      <c r="O184">
        <v>229.04046639231822</v>
      </c>
      <c r="P184">
        <v>228.94396265231839</v>
      </c>
      <c r="Q184">
        <v>220.43236014315315</v>
      </c>
      <c r="R184">
        <v>239.47306903622692</v>
      </c>
      <c r="S184">
        <v>232.86366612111294</v>
      </c>
      <c r="T184">
        <v>239.14577099236641</v>
      </c>
      <c r="U184">
        <v>246.36674057649668</v>
      </c>
      <c r="V184">
        <v>240.70139766782913</v>
      </c>
      <c r="W184">
        <v>224.81917029106725</v>
      </c>
      <c r="X184">
        <v>220.95800137835977</v>
      </c>
      <c r="AG184" t="s">
        <v>203</v>
      </c>
      <c r="AH184">
        <v>224.81917029106725</v>
      </c>
      <c r="AI184">
        <v>7.1843514267600002</v>
      </c>
      <c r="AJ184">
        <f t="shared" si="8"/>
        <v>1615.1799268436284</v>
      </c>
      <c r="AK184" s="4">
        <f t="shared" si="9"/>
        <v>1.6151799268436284</v>
      </c>
      <c r="AL184" s="4"/>
      <c r="AM184" s="4">
        <v>6.6221628356999487</v>
      </c>
      <c r="AN184" s="4">
        <f t="shared" si="10"/>
        <v>1488.7891542544035</v>
      </c>
      <c r="AO184" s="4">
        <f t="shared" si="11"/>
        <v>1.4887891542544034</v>
      </c>
      <c r="AP184" s="4"/>
    </row>
    <row r="185" spans="1:42" x14ac:dyDescent="0.25">
      <c r="A185" t="s">
        <v>204</v>
      </c>
      <c r="B185" t="s">
        <v>20</v>
      </c>
      <c r="C185" t="s">
        <v>21</v>
      </c>
      <c r="D185">
        <v>453.8</v>
      </c>
      <c r="E185">
        <v>455</v>
      </c>
      <c r="F185">
        <v>425.4</v>
      </c>
      <c r="G185">
        <v>455.7</v>
      </c>
      <c r="H185">
        <v>496.5</v>
      </c>
      <c r="I185">
        <v>492.5</v>
      </c>
      <c r="J185">
        <v>508.90000000000003</v>
      </c>
      <c r="K185">
        <v>511.5</v>
      </c>
      <c r="L185">
        <v>514.70000000000005</v>
      </c>
      <c r="M185">
        <v>541.65751646839044</v>
      </c>
      <c r="N185">
        <v>541.38003632549692</v>
      </c>
      <c r="O185">
        <v>541.77599451303149</v>
      </c>
      <c r="P185">
        <v>537.66315872764676</v>
      </c>
      <c r="Q185">
        <v>529.87177030917849</v>
      </c>
      <c r="R185">
        <v>544.35062200956929</v>
      </c>
      <c r="S185">
        <v>535.73322422258582</v>
      </c>
      <c r="T185">
        <v>539.98835808466345</v>
      </c>
      <c r="U185">
        <v>552.73913525498892</v>
      </c>
      <c r="V185">
        <v>534.94661344812562</v>
      </c>
      <c r="W185">
        <v>525.76457009033118</v>
      </c>
      <c r="X185">
        <v>540.28948311509305</v>
      </c>
      <c r="AG185" t="s">
        <v>204</v>
      </c>
      <c r="AH185">
        <v>525.76457009033118</v>
      </c>
      <c r="AI185">
        <v>7.1843514267600002</v>
      </c>
      <c r="AJ185">
        <f t="shared" si="8"/>
        <v>3777.2774392683291</v>
      </c>
      <c r="AK185" s="4">
        <f t="shared" si="9"/>
        <v>3.777277439268329</v>
      </c>
      <c r="AL185" s="4"/>
      <c r="AM185" s="4">
        <v>6.6221628356999487</v>
      </c>
      <c r="AN185" s="4">
        <f t="shared" si="10"/>
        <v>3481.6985963799521</v>
      </c>
      <c r="AO185" s="4">
        <f t="shared" si="11"/>
        <v>3.4816985963799523</v>
      </c>
      <c r="AP185" s="4"/>
    </row>
    <row r="186" spans="1:42" x14ac:dyDescent="0.25">
      <c r="A186" t="s">
        <v>205</v>
      </c>
      <c r="B186" t="s">
        <v>20</v>
      </c>
      <c r="C186" t="s">
        <v>21</v>
      </c>
      <c r="D186">
        <v>557.6</v>
      </c>
      <c r="E186">
        <v>599.9</v>
      </c>
      <c r="F186">
        <v>615.09999999999991</v>
      </c>
      <c r="G186">
        <v>683</v>
      </c>
      <c r="H186">
        <v>697.59999999999991</v>
      </c>
      <c r="I186">
        <v>730.30000000000007</v>
      </c>
      <c r="J186">
        <v>724.5</v>
      </c>
      <c r="K186">
        <v>743.8</v>
      </c>
      <c r="L186">
        <v>782.1</v>
      </c>
      <c r="M186">
        <v>786.27253219939041</v>
      </c>
      <c r="N186">
        <v>760.2825509708116</v>
      </c>
      <c r="O186">
        <v>783.78753825050137</v>
      </c>
      <c r="P186">
        <v>792.78298781452759</v>
      </c>
      <c r="Q186">
        <v>765.74145251997959</v>
      </c>
      <c r="R186">
        <v>793.06441558441554</v>
      </c>
      <c r="S186">
        <v>829.88019639934532</v>
      </c>
      <c r="T186">
        <v>812.40974045801522</v>
      </c>
      <c r="U186">
        <v>817.30055432372512</v>
      </c>
      <c r="V186">
        <v>807.72348245422836</v>
      </c>
      <c r="W186">
        <v>822.65279357644692</v>
      </c>
      <c r="X186">
        <v>815.03845623707775</v>
      </c>
      <c r="AG186" t="s">
        <v>205</v>
      </c>
      <c r="AH186">
        <v>822.65279357644692</v>
      </c>
      <c r="AI186">
        <v>7.1843514267600002</v>
      </c>
      <c r="AJ186">
        <f t="shared" si="8"/>
        <v>5910.2267712590465</v>
      </c>
      <c r="AK186" s="4">
        <f t="shared" si="9"/>
        <v>5.9102267712590466</v>
      </c>
      <c r="AL186" s="4"/>
      <c r="AM186" s="4">
        <v>6.6221628356999487</v>
      </c>
      <c r="AN186" s="4">
        <f t="shared" si="10"/>
        <v>5447.7407563066881</v>
      </c>
      <c r="AO186" s="4">
        <f t="shared" si="11"/>
        <v>5.447740756306688</v>
      </c>
      <c r="AP186" s="4"/>
    </row>
    <row r="187" spans="1:42" x14ac:dyDescent="0.25">
      <c r="A187" t="s">
        <v>206</v>
      </c>
      <c r="B187" t="s">
        <v>20</v>
      </c>
      <c r="C187" t="s">
        <v>21</v>
      </c>
      <c r="D187">
        <v>714</v>
      </c>
      <c r="E187">
        <v>765.2</v>
      </c>
      <c r="F187">
        <v>767</v>
      </c>
      <c r="G187">
        <v>782.1</v>
      </c>
      <c r="H187">
        <v>848.9</v>
      </c>
      <c r="I187">
        <v>892.9</v>
      </c>
      <c r="J187">
        <v>884.9</v>
      </c>
      <c r="K187">
        <v>877.69999999999993</v>
      </c>
      <c r="L187">
        <v>886.9</v>
      </c>
      <c r="M187">
        <v>931.12255432110896</v>
      </c>
      <c r="N187">
        <v>932.69163746130823</v>
      </c>
      <c r="O187">
        <v>982.36465126094754</v>
      </c>
      <c r="P187">
        <v>989.4694651052381</v>
      </c>
      <c r="Q187">
        <v>970.26780668944923</v>
      </c>
      <c r="R187">
        <v>975.85919343814089</v>
      </c>
      <c r="S187">
        <v>956.19296235679212</v>
      </c>
      <c r="T187">
        <v>958.06907147814013</v>
      </c>
      <c r="U187">
        <v>974.48325942350334</v>
      </c>
      <c r="V187">
        <v>969.58103476460326</v>
      </c>
      <c r="W187">
        <v>1004.4968551354968</v>
      </c>
      <c r="X187">
        <v>975.30089593383855</v>
      </c>
      <c r="AG187" t="s">
        <v>206</v>
      </c>
      <c r="AH187">
        <v>1004.4968551354968</v>
      </c>
      <c r="AI187">
        <v>7.1843514267600002</v>
      </c>
      <c r="AJ187">
        <f t="shared" si="8"/>
        <v>7216.6584143686396</v>
      </c>
      <c r="AK187" s="4">
        <f t="shared" si="9"/>
        <v>7.2166584143686396</v>
      </c>
      <c r="AL187" s="4"/>
      <c r="AM187" s="4">
        <v>6.6221628356999487</v>
      </c>
      <c r="AN187" s="4">
        <f t="shared" si="10"/>
        <v>6651.941742655762</v>
      </c>
      <c r="AO187" s="4">
        <f t="shared" si="11"/>
        <v>6.6519417426557617</v>
      </c>
      <c r="AP187" s="4"/>
    </row>
    <row r="188" spans="1:42" x14ac:dyDescent="0.25">
      <c r="A188" t="s">
        <v>207</v>
      </c>
      <c r="B188" t="s">
        <v>20</v>
      </c>
      <c r="C188" t="s">
        <v>21</v>
      </c>
      <c r="D188">
        <v>339.5</v>
      </c>
      <c r="E188">
        <v>335.8</v>
      </c>
      <c r="F188">
        <v>355.8</v>
      </c>
      <c r="G188">
        <v>346.8</v>
      </c>
      <c r="H188">
        <v>357.2</v>
      </c>
      <c r="I188">
        <v>353</v>
      </c>
      <c r="J188">
        <v>391.9</v>
      </c>
      <c r="K188">
        <v>381.29999999999995</v>
      </c>
      <c r="L188">
        <v>379.3</v>
      </c>
      <c r="M188">
        <v>407.17609625405566</v>
      </c>
      <c r="N188">
        <v>420.88229771558679</v>
      </c>
      <c r="O188">
        <v>413.04698744328374</v>
      </c>
      <c r="P188">
        <v>403.61413989555302</v>
      </c>
      <c r="Q188">
        <v>407.18498506579124</v>
      </c>
      <c r="R188">
        <v>413.22641148325351</v>
      </c>
      <c r="S188">
        <v>405.29509001636666</v>
      </c>
      <c r="T188">
        <v>407.52384455239417</v>
      </c>
      <c r="U188">
        <v>425.81574279379157</v>
      </c>
      <c r="V188">
        <v>399.17233271578027</v>
      </c>
      <c r="W188">
        <v>415.06654399464708</v>
      </c>
      <c r="X188">
        <v>423.65291523087524</v>
      </c>
      <c r="AG188" t="s">
        <v>207</v>
      </c>
      <c r="AH188">
        <v>415.06654399464708</v>
      </c>
      <c r="AI188">
        <v>7.1843514267600002</v>
      </c>
      <c r="AJ188">
        <f t="shared" si="8"/>
        <v>2981.9839175482853</v>
      </c>
      <c r="AK188" s="4">
        <f t="shared" si="9"/>
        <v>2.9819839175482854</v>
      </c>
      <c r="AL188" s="4"/>
      <c r="AM188" s="4">
        <v>6.6221628356999487</v>
      </c>
      <c r="AN188" s="4">
        <f t="shared" si="10"/>
        <v>2748.6382419837696</v>
      </c>
      <c r="AO188" s="4">
        <f t="shared" si="11"/>
        <v>2.7486382419837696</v>
      </c>
      <c r="AP188" s="4"/>
    </row>
    <row r="189" spans="1:42" x14ac:dyDescent="0.25">
      <c r="A189" t="s">
        <v>208</v>
      </c>
      <c r="B189" t="s">
        <v>20</v>
      </c>
      <c r="C189" t="s">
        <v>21</v>
      </c>
      <c r="D189">
        <v>1549.3000000000002</v>
      </c>
      <c r="E189">
        <v>1585</v>
      </c>
      <c r="F189">
        <v>1636.7</v>
      </c>
      <c r="G189">
        <v>1688.8000000000002</v>
      </c>
      <c r="H189">
        <v>1698.3999999999999</v>
      </c>
      <c r="I189">
        <v>1717.3</v>
      </c>
      <c r="J189">
        <v>1828.7</v>
      </c>
      <c r="K189">
        <v>1878.2</v>
      </c>
      <c r="L189">
        <v>1875.8</v>
      </c>
      <c r="M189">
        <v>1886.9775513715467</v>
      </c>
      <c r="N189">
        <v>1900.2270471464024</v>
      </c>
      <c r="O189">
        <v>1980.8046955787693</v>
      </c>
      <c r="P189">
        <v>1980.9396660864061</v>
      </c>
      <c r="Q189">
        <v>2017.8658934962195</v>
      </c>
      <c r="R189">
        <v>2015.1166370471631</v>
      </c>
      <c r="S189">
        <v>2038.3895253682488</v>
      </c>
      <c r="T189">
        <v>2073.4414240111032</v>
      </c>
      <c r="U189">
        <v>2139.7735033259423</v>
      </c>
      <c r="V189">
        <v>2168.6511306669572</v>
      </c>
      <c r="W189">
        <v>2209.1068919371028</v>
      </c>
      <c r="X189">
        <v>2175.3718814610611</v>
      </c>
      <c r="AG189" t="s">
        <v>208</v>
      </c>
      <c r="AH189">
        <v>2209.1068919371028</v>
      </c>
      <c r="AI189">
        <v>7.1843514267600002</v>
      </c>
      <c r="AJ189">
        <f t="shared" si="8"/>
        <v>15871.000250953673</v>
      </c>
      <c r="AK189" s="4">
        <f t="shared" si="9"/>
        <v>15.871000250953674</v>
      </c>
      <c r="AL189" s="4"/>
      <c r="AM189" s="4">
        <v>6.6221628356999487</v>
      </c>
      <c r="AN189" s="4">
        <f t="shared" si="10"/>
        <v>14629.065559874505</v>
      </c>
      <c r="AO189" s="4">
        <f t="shared" si="11"/>
        <v>14.629065559874505</v>
      </c>
      <c r="AP189" s="4"/>
    </row>
    <row r="190" spans="1:42" x14ac:dyDescent="0.25">
      <c r="A190" t="s">
        <v>209</v>
      </c>
      <c r="B190" t="s">
        <v>20</v>
      </c>
      <c r="C190" t="s">
        <v>21</v>
      </c>
      <c r="D190">
        <v>1203.5999999999999</v>
      </c>
      <c r="E190">
        <v>1229.1999999999998</v>
      </c>
      <c r="F190">
        <v>1269.7</v>
      </c>
      <c r="G190">
        <v>1305.5999999999999</v>
      </c>
      <c r="H190">
        <v>1422.8999999999999</v>
      </c>
      <c r="I190">
        <v>1454.6</v>
      </c>
      <c r="J190">
        <v>1438</v>
      </c>
      <c r="K190">
        <v>1440.5</v>
      </c>
      <c r="L190">
        <v>1546</v>
      </c>
      <c r="M190">
        <v>1564.9841264379118</v>
      </c>
      <c r="N190">
        <v>1543.1856130567137</v>
      </c>
      <c r="O190">
        <v>1538.7492877492878</v>
      </c>
      <c r="P190">
        <v>1591.3414464313973</v>
      </c>
      <c r="Q190">
        <v>1598.1394935823264</v>
      </c>
      <c r="R190">
        <v>1594.1507587149692</v>
      </c>
      <c r="S190">
        <v>1655.4338788870705</v>
      </c>
      <c r="T190">
        <v>1555.9112005551701</v>
      </c>
      <c r="U190">
        <v>1574.3927937915741</v>
      </c>
      <c r="V190">
        <v>1585.0528988666085</v>
      </c>
      <c r="W190">
        <v>1606.0381063900968</v>
      </c>
      <c r="X190">
        <v>1601.0126257753273</v>
      </c>
      <c r="AG190" t="s">
        <v>209</v>
      </c>
      <c r="AH190">
        <v>1606.0381063900968</v>
      </c>
      <c r="AI190">
        <v>7.1843514267600002</v>
      </c>
      <c r="AJ190">
        <f t="shared" si="8"/>
        <v>11538.342161074621</v>
      </c>
      <c r="AK190" s="4">
        <f t="shared" si="9"/>
        <v>11.53834216107462</v>
      </c>
      <c r="AL190" s="4"/>
      <c r="AM190" s="4">
        <v>6.6221628356999487</v>
      </c>
      <c r="AN190" s="4">
        <f t="shared" si="10"/>
        <v>10635.445860854419</v>
      </c>
      <c r="AO190" s="4">
        <f t="shared" si="11"/>
        <v>10.63544586085442</v>
      </c>
      <c r="AP190" s="4"/>
    </row>
    <row r="191" spans="1:42" x14ac:dyDescent="0.25">
      <c r="A191" t="s">
        <v>210</v>
      </c>
      <c r="B191" t="s">
        <v>20</v>
      </c>
      <c r="C191" t="s">
        <v>21</v>
      </c>
      <c r="D191">
        <v>55</v>
      </c>
      <c r="E191">
        <v>38.6</v>
      </c>
      <c r="F191">
        <v>33.9</v>
      </c>
      <c r="G191">
        <v>34.1</v>
      </c>
      <c r="H191">
        <v>53.4</v>
      </c>
      <c r="I191">
        <v>61.4</v>
      </c>
      <c r="J191">
        <v>61.6</v>
      </c>
      <c r="K191">
        <v>73</v>
      </c>
      <c r="L191">
        <v>64.7</v>
      </c>
      <c r="R191">
        <v>48.033260423786743</v>
      </c>
      <c r="S191">
        <v>50.043698854337144</v>
      </c>
      <c r="T191">
        <v>94.337215822345613</v>
      </c>
      <c r="U191">
        <v>85.607649667405752</v>
      </c>
      <c r="V191">
        <v>104.06156549694856</v>
      </c>
      <c r="W191">
        <v>89.584911341585823</v>
      </c>
      <c r="X191">
        <v>94.594900068917994</v>
      </c>
      <c r="AG191" t="s">
        <v>210</v>
      </c>
      <c r="AH191">
        <v>89.584911341585823</v>
      </c>
      <c r="AI191">
        <v>7.1843514267600002</v>
      </c>
      <c r="AJ191">
        <f t="shared" si="8"/>
        <v>643.60948561309021</v>
      </c>
      <c r="AK191" s="4">
        <f t="shared" si="9"/>
        <v>0.64360948561309017</v>
      </c>
      <c r="AL191" s="4"/>
      <c r="AM191" s="4">
        <v>6.6221628356999487</v>
      </c>
      <c r="AN191" s="4">
        <f t="shared" si="10"/>
        <v>593.24587052572451</v>
      </c>
      <c r="AO191" s="4">
        <f t="shared" si="11"/>
        <v>0.59324587052572453</v>
      </c>
      <c r="AP191" s="4"/>
    </row>
    <row r="192" spans="1:42" x14ac:dyDescent="0.25">
      <c r="A192" t="s">
        <v>211</v>
      </c>
      <c r="B192" t="s">
        <v>20</v>
      </c>
      <c r="C192" t="s">
        <v>21</v>
      </c>
      <c r="O192">
        <v>84.688857233301675</v>
      </c>
      <c r="P192">
        <v>88.445845861686962</v>
      </c>
      <c r="Q192">
        <v>86.554145251997966</v>
      </c>
      <c r="R192">
        <v>90.343937115516056</v>
      </c>
      <c r="S192">
        <v>99.254337152209487</v>
      </c>
      <c r="T192">
        <v>96.413285218598205</v>
      </c>
      <c r="U192">
        <v>95.423392461197338</v>
      </c>
      <c r="V192">
        <v>98.35295335658239</v>
      </c>
      <c r="W192">
        <v>92.663432586149199</v>
      </c>
      <c r="X192">
        <v>94.46173673328741</v>
      </c>
      <c r="AG192" t="s">
        <v>211</v>
      </c>
      <c r="AH192">
        <v>92.663432586149199</v>
      </c>
      <c r="AI192">
        <v>7.1843514267600002</v>
      </c>
      <c r="AJ192">
        <f t="shared" si="8"/>
        <v>665.72666410878014</v>
      </c>
      <c r="AK192" s="4">
        <f t="shared" si="9"/>
        <v>0.66572666410878012</v>
      </c>
      <c r="AL192" s="4"/>
      <c r="AM192" s="4">
        <v>6.6221628356999487</v>
      </c>
      <c r="AN192" s="4">
        <f t="shared" si="10"/>
        <v>613.63233950038477</v>
      </c>
      <c r="AO192" s="4">
        <f t="shared" si="11"/>
        <v>0.61363233950038476</v>
      </c>
      <c r="AP192" s="4"/>
    </row>
    <row r="193" spans="1:42" x14ac:dyDescent="0.25">
      <c r="A193" t="s">
        <v>212</v>
      </c>
      <c r="B193" t="s">
        <v>20</v>
      </c>
      <c r="C193" t="s">
        <v>21</v>
      </c>
      <c r="O193">
        <v>90.447989870212098</v>
      </c>
      <c r="P193">
        <v>96.81798544073429</v>
      </c>
      <c r="Q193">
        <v>95.315098350509913</v>
      </c>
      <c r="R193">
        <v>91.03510594668488</v>
      </c>
      <c r="S193">
        <v>107.17577741407528</v>
      </c>
      <c r="T193">
        <v>109.30336710617627</v>
      </c>
      <c r="U193">
        <v>109.29090909090908</v>
      </c>
      <c r="V193">
        <v>104.07326176983435</v>
      </c>
      <c r="W193">
        <v>102.12987621278018</v>
      </c>
      <c r="X193">
        <v>109.86122674017918</v>
      </c>
      <c r="AG193" t="s">
        <v>212</v>
      </c>
      <c r="AH193">
        <v>102.12987621278018</v>
      </c>
      <c r="AI193">
        <v>7.1843514267600002</v>
      </c>
      <c r="AJ193">
        <f t="shared" si="8"/>
        <v>733.73692188410951</v>
      </c>
      <c r="AK193" s="4">
        <f t="shared" si="9"/>
        <v>0.73373692188410955</v>
      </c>
      <c r="AL193" s="4"/>
      <c r="AM193" s="4">
        <v>6.6221628356999487</v>
      </c>
      <c r="AN193" s="4">
        <f t="shared" si="10"/>
        <v>676.32067067090907</v>
      </c>
      <c r="AO193" s="4">
        <f t="shared" si="11"/>
        <v>0.67632067067090906</v>
      </c>
      <c r="AP193" s="4"/>
    </row>
    <row r="194" spans="1:42" x14ac:dyDescent="0.25">
      <c r="A194" t="s">
        <v>213</v>
      </c>
      <c r="B194" t="s">
        <v>20</v>
      </c>
      <c r="C194" t="s">
        <v>21</v>
      </c>
      <c r="O194">
        <v>37.247472828954315</v>
      </c>
      <c r="P194">
        <v>38.06391042886532</v>
      </c>
      <c r="S194">
        <v>50.712438625204577</v>
      </c>
      <c r="T194">
        <v>51.427297709923671</v>
      </c>
      <c r="U194">
        <v>50.185809312638582</v>
      </c>
      <c r="V194">
        <v>51.706168265039231</v>
      </c>
      <c r="W194">
        <v>56.031549013047837</v>
      </c>
      <c r="X194">
        <v>54.196940041350793</v>
      </c>
      <c r="AG194" t="s">
        <v>213</v>
      </c>
      <c r="AH194">
        <v>56.031549013047837</v>
      </c>
      <c r="AI194">
        <v>7.1843514267600002</v>
      </c>
      <c r="AJ194">
        <f t="shared" si="8"/>
        <v>402.55033909546313</v>
      </c>
      <c r="AK194" s="4">
        <f t="shared" si="9"/>
        <v>0.40255033909546312</v>
      </c>
      <c r="AL194" s="4"/>
      <c r="AM194" s="4">
        <v>6.6221628356999487</v>
      </c>
      <c r="AN194" s="4">
        <f t="shared" si="10"/>
        <v>371.05004150090554</v>
      </c>
      <c r="AO194" s="4">
        <f t="shared" si="11"/>
        <v>0.37105004150090554</v>
      </c>
      <c r="AP194" s="4"/>
    </row>
    <row r="195" spans="1:42" x14ac:dyDescent="0.25">
      <c r="A195" t="s">
        <v>214</v>
      </c>
      <c r="B195" t="s">
        <v>20</v>
      </c>
      <c r="C195" t="s">
        <v>21</v>
      </c>
      <c r="N195">
        <v>80.794540942928052</v>
      </c>
      <c r="O195">
        <v>179.44954099398544</v>
      </c>
      <c r="P195">
        <v>187.83432505143222</v>
      </c>
      <c r="Q195">
        <v>190.62883513171704</v>
      </c>
      <c r="R195">
        <v>190.11045796308954</v>
      </c>
      <c r="S195">
        <v>220.54795417348609</v>
      </c>
      <c r="T195">
        <v>232.12820818875775</v>
      </c>
      <c r="U195">
        <v>234.18791574279379</v>
      </c>
      <c r="V195">
        <v>230.54960767218833</v>
      </c>
      <c r="W195">
        <v>223.22753429240547</v>
      </c>
      <c r="X195">
        <v>220.15612680909717</v>
      </c>
      <c r="AG195" t="s">
        <v>214</v>
      </c>
      <c r="AH195">
        <v>223.22753429240547</v>
      </c>
      <c r="AI195">
        <v>7.1843514267600002</v>
      </c>
      <c r="AJ195">
        <f t="shared" ref="AJ195:AJ258" si="12">AH195*AI195</f>
        <v>1603.74505448576</v>
      </c>
      <c r="AK195" s="4">
        <f t="shared" ref="AK195:AK258" si="13">AJ195/1000</f>
        <v>1.6037450544857599</v>
      </c>
      <c r="AL195" s="4"/>
      <c r="AM195" s="4">
        <v>6.6221628356999487</v>
      </c>
      <c r="AN195" s="4">
        <f t="shared" ref="AN195:AN258" si="14">AM195*AH195</f>
        <v>1478.2490814961034</v>
      </c>
      <c r="AO195" s="4">
        <f t="shared" ref="AO195:AO258" si="15">AN195/1000</f>
        <v>1.4782490814961033</v>
      </c>
      <c r="AP195" s="4"/>
    </row>
    <row r="196" spans="1:42" x14ac:dyDescent="0.25">
      <c r="A196" t="s">
        <v>215</v>
      </c>
      <c r="B196" t="s">
        <v>20</v>
      </c>
      <c r="C196" t="s">
        <v>21</v>
      </c>
      <c r="R196">
        <v>23.82</v>
      </c>
      <c r="S196">
        <v>22.7</v>
      </c>
      <c r="T196">
        <v>25.7</v>
      </c>
      <c r="U196">
        <v>27.599999999999998</v>
      </c>
      <c r="V196">
        <v>28.299999999999997</v>
      </c>
      <c r="W196">
        <v>28.9</v>
      </c>
      <c r="X196">
        <v>28.7</v>
      </c>
      <c r="AG196" t="s">
        <v>215</v>
      </c>
      <c r="AH196">
        <v>28.9</v>
      </c>
      <c r="AI196">
        <v>7.1843514267600002</v>
      </c>
      <c r="AJ196">
        <f t="shared" si="12"/>
        <v>207.62775623336398</v>
      </c>
      <c r="AK196" s="4">
        <f t="shared" si="13"/>
        <v>0.20762775623336399</v>
      </c>
      <c r="AL196" s="4"/>
      <c r="AM196" s="4">
        <v>6.6221628356999487</v>
      </c>
      <c r="AN196" s="4">
        <f t="shared" si="14"/>
        <v>191.38050595172851</v>
      </c>
      <c r="AO196" s="4">
        <f t="shared" si="15"/>
        <v>0.19138050595172851</v>
      </c>
      <c r="AP196" s="4"/>
    </row>
    <row r="197" spans="1:42" x14ac:dyDescent="0.25">
      <c r="A197" t="s">
        <v>216</v>
      </c>
      <c r="B197" t="s">
        <v>20</v>
      </c>
      <c r="C197" t="s">
        <v>21</v>
      </c>
      <c r="R197">
        <v>299.31231979030144</v>
      </c>
      <c r="S197">
        <v>303.82312834224592</v>
      </c>
      <c r="T197">
        <v>309.40670489633879</v>
      </c>
      <c r="U197">
        <v>324.09299444681756</v>
      </c>
      <c r="V197">
        <v>335.46986417657047</v>
      </c>
      <c r="W197">
        <v>342.1453654552879</v>
      </c>
      <c r="X197">
        <v>343.42670243499794</v>
      </c>
      <c r="AG197" t="s">
        <v>216</v>
      </c>
      <c r="AH197">
        <v>342.1453654552879</v>
      </c>
      <c r="AI197">
        <v>3.541747355139</v>
      </c>
      <c r="AJ197">
        <f t="shared" si="12"/>
        <v>1211.7924431743324</v>
      </c>
      <c r="AK197" s="4">
        <f t="shared" si="13"/>
        <v>1.2117924431743325</v>
      </c>
      <c r="AL197" s="4"/>
      <c r="AM197" s="4">
        <v>4.5941891584975254</v>
      </c>
      <c r="AN197" s="4">
        <f t="shared" si="14"/>
        <v>1571.8805286048573</v>
      </c>
      <c r="AO197" s="4">
        <f t="shared" si="15"/>
        <v>1.5718805286048574</v>
      </c>
      <c r="AP197" s="4"/>
    </row>
    <row r="198" spans="1:42" x14ac:dyDescent="0.25">
      <c r="A198" t="s">
        <v>217</v>
      </c>
      <c r="B198" t="s">
        <v>20</v>
      </c>
      <c r="C198" t="s">
        <v>21</v>
      </c>
      <c r="R198">
        <v>661.07754477937965</v>
      </c>
      <c r="S198">
        <v>680.78556149732617</v>
      </c>
      <c r="T198">
        <v>681.89329510366122</v>
      </c>
      <c r="U198">
        <v>681.41730029901737</v>
      </c>
      <c r="V198">
        <v>660.93013582342951</v>
      </c>
      <c r="W198">
        <v>663.65463454471205</v>
      </c>
      <c r="X198">
        <v>663.68435823359482</v>
      </c>
      <c r="AG198" t="s">
        <v>217</v>
      </c>
      <c r="AH198">
        <v>663.65463454471205</v>
      </c>
      <c r="AI198">
        <v>3.541747355139</v>
      </c>
      <c r="AJ198">
        <f t="shared" si="12"/>
        <v>2350.4970466244736</v>
      </c>
      <c r="AK198" s="4">
        <f t="shared" si="13"/>
        <v>2.3504970466244735</v>
      </c>
      <c r="AL198" s="4"/>
      <c r="AM198" s="4">
        <v>4.5941891584975254</v>
      </c>
      <c r="AN198" s="4">
        <f t="shared" si="14"/>
        <v>3048.9549270119533</v>
      </c>
      <c r="AO198" s="4">
        <f t="shared" si="15"/>
        <v>3.0489549270119531</v>
      </c>
      <c r="AP198" s="4"/>
    </row>
    <row r="199" spans="1:42" x14ac:dyDescent="0.25">
      <c r="A199" t="s">
        <v>218</v>
      </c>
      <c r="B199" t="s">
        <v>20</v>
      </c>
      <c r="C199" t="s">
        <v>21</v>
      </c>
      <c r="D199">
        <v>696.19999999999993</v>
      </c>
      <c r="E199">
        <v>670.6</v>
      </c>
      <c r="F199">
        <v>667.8</v>
      </c>
      <c r="G199">
        <v>685.80000000000007</v>
      </c>
      <c r="H199">
        <v>676</v>
      </c>
      <c r="I199">
        <v>672.40000000000009</v>
      </c>
      <c r="J199">
        <v>688.4</v>
      </c>
      <c r="K199">
        <v>713.69999999999993</v>
      </c>
      <c r="L199">
        <v>719.4</v>
      </c>
      <c r="M199">
        <v>726.6</v>
      </c>
      <c r="N199">
        <v>678.40000000000009</v>
      </c>
      <c r="O199">
        <v>649.70000000000005</v>
      </c>
      <c r="P199">
        <v>660.5</v>
      </c>
      <c r="Q199">
        <v>664.9</v>
      </c>
      <c r="R199">
        <v>668.9</v>
      </c>
      <c r="S199">
        <v>662.49202087994036</v>
      </c>
      <c r="T199">
        <v>673.29056327724948</v>
      </c>
      <c r="U199">
        <v>664.39093406593395</v>
      </c>
      <c r="V199">
        <v>673.50000000000011</v>
      </c>
      <c r="W199">
        <v>676.9</v>
      </c>
      <c r="X199">
        <v>669.19999999999993</v>
      </c>
      <c r="AG199" t="s">
        <v>218</v>
      </c>
      <c r="AH199">
        <v>676.9</v>
      </c>
      <c r="AI199">
        <v>4.367544626854972</v>
      </c>
      <c r="AJ199">
        <f t="shared" si="12"/>
        <v>2956.3909579181304</v>
      </c>
      <c r="AK199" s="4">
        <f t="shared" si="13"/>
        <v>2.9563909579181304</v>
      </c>
      <c r="AL199" s="4"/>
      <c r="AM199" s="4">
        <v>7.6761386994559002</v>
      </c>
      <c r="AN199" s="4">
        <f t="shared" si="14"/>
        <v>5195.9782856616985</v>
      </c>
      <c r="AO199" s="4">
        <f t="shared" si="15"/>
        <v>5.1959782856616981</v>
      </c>
      <c r="AP199" s="4"/>
    </row>
    <row r="200" spans="1:42" x14ac:dyDescent="0.25">
      <c r="A200" t="s">
        <v>219</v>
      </c>
      <c r="B200" t="s">
        <v>20</v>
      </c>
      <c r="C200" t="s">
        <v>21</v>
      </c>
      <c r="D200">
        <v>136.30000000000001</v>
      </c>
      <c r="E200">
        <v>142.1</v>
      </c>
      <c r="F200">
        <v>144.69999999999999</v>
      </c>
      <c r="G200">
        <v>149.5</v>
      </c>
      <c r="H200">
        <v>149.80000000000001</v>
      </c>
      <c r="I200">
        <v>152.19999999999999</v>
      </c>
      <c r="J200">
        <v>159.5</v>
      </c>
      <c r="K200">
        <v>162.19999999999999</v>
      </c>
      <c r="L200">
        <v>168.2</v>
      </c>
      <c r="M200">
        <v>172.31</v>
      </c>
      <c r="N200">
        <v>183.89000000000001</v>
      </c>
      <c r="O200">
        <v>181.19</v>
      </c>
      <c r="P200">
        <v>188.35000000000002</v>
      </c>
      <c r="Q200">
        <v>201.04</v>
      </c>
      <c r="R200">
        <v>203.2</v>
      </c>
      <c r="S200">
        <v>212.91</v>
      </c>
      <c r="T200">
        <v>205.41000000000003</v>
      </c>
      <c r="U200">
        <v>204.42000000000002</v>
      </c>
      <c r="V200">
        <v>201.54000000000002</v>
      </c>
      <c r="W200">
        <v>224.49999999999997</v>
      </c>
      <c r="X200">
        <v>240.87</v>
      </c>
      <c r="AG200" t="s">
        <v>219</v>
      </c>
      <c r="AH200">
        <v>224.49999999999997</v>
      </c>
      <c r="AI200">
        <v>6.1536228931199997</v>
      </c>
      <c r="AJ200">
        <f t="shared" si="12"/>
        <v>1381.4883395054399</v>
      </c>
      <c r="AK200" s="4">
        <f t="shared" si="13"/>
        <v>1.3814883395054398</v>
      </c>
      <c r="AL200" s="4"/>
      <c r="AM200" s="4">
        <v>8.9742199843550008</v>
      </c>
      <c r="AN200" s="4">
        <f t="shared" si="14"/>
        <v>2014.7123864876974</v>
      </c>
      <c r="AO200" s="4">
        <f t="shared" si="15"/>
        <v>2.0147123864876972</v>
      </c>
      <c r="AP200" s="4"/>
    </row>
    <row r="201" spans="1:42" x14ac:dyDescent="0.25">
      <c r="A201" t="s">
        <v>220</v>
      </c>
      <c r="B201" t="s">
        <v>20</v>
      </c>
      <c r="C201" t="s">
        <v>21</v>
      </c>
      <c r="D201">
        <v>1014.6</v>
      </c>
      <c r="E201">
        <v>1064</v>
      </c>
      <c r="F201">
        <v>1088.0999999999999</v>
      </c>
      <c r="G201">
        <v>1102.7</v>
      </c>
      <c r="H201">
        <v>1147</v>
      </c>
      <c r="I201">
        <v>1107.9000000000001</v>
      </c>
      <c r="J201">
        <v>1138.7</v>
      </c>
      <c r="K201">
        <v>1148.3999999999999</v>
      </c>
      <c r="L201">
        <v>1157.7</v>
      </c>
      <c r="M201">
        <v>1246.6738526272577</v>
      </c>
      <c r="N201">
        <v>1248.497603957004</v>
      </c>
      <c r="O201">
        <v>1232.9531570893123</v>
      </c>
      <c r="P201">
        <v>1230.7756773371975</v>
      </c>
      <c r="Q201">
        <v>1226.4391156614654</v>
      </c>
      <c r="R201">
        <v>1219.5189781188096</v>
      </c>
      <c r="S201">
        <v>1214.4429721585029</v>
      </c>
      <c r="T201">
        <v>1229.9920749279538</v>
      </c>
      <c r="U201">
        <v>1247.6564726907181</v>
      </c>
      <c r="V201">
        <v>1263.4122454870439</v>
      </c>
      <c r="W201">
        <v>1261.5541055942681</v>
      </c>
      <c r="X201">
        <v>1259.4876459901375</v>
      </c>
      <c r="AG201" t="s">
        <v>220</v>
      </c>
      <c r="AH201">
        <v>1261.5541055942681</v>
      </c>
      <c r="AI201">
        <v>5.869734632867849</v>
      </c>
      <c r="AJ201">
        <f t="shared" si="12"/>
        <v>7404.9878248432988</v>
      </c>
      <c r="AK201" s="4">
        <f t="shared" si="13"/>
        <v>7.4049878248432988</v>
      </c>
      <c r="AL201" s="4"/>
      <c r="AM201" s="4">
        <v>8.1836329315579999</v>
      </c>
      <c r="AN201" s="4">
        <f t="shared" si="14"/>
        <v>10324.095723483451</v>
      </c>
      <c r="AO201" s="4">
        <f t="shared" si="15"/>
        <v>10.324095723483451</v>
      </c>
      <c r="AP201" s="4"/>
    </row>
    <row r="202" spans="1:42" x14ac:dyDescent="0.25">
      <c r="A202" t="s">
        <v>221</v>
      </c>
      <c r="B202" t="s">
        <v>20</v>
      </c>
      <c r="C202" t="s">
        <v>21</v>
      </c>
      <c r="D202">
        <v>36.200000000000003</v>
      </c>
      <c r="E202">
        <v>39</v>
      </c>
      <c r="F202">
        <v>37.4</v>
      </c>
      <c r="G202">
        <v>37</v>
      </c>
      <c r="H202">
        <v>39.6</v>
      </c>
      <c r="I202">
        <v>38.9</v>
      </c>
      <c r="J202">
        <v>40.299999999999997</v>
      </c>
      <c r="K202">
        <v>41.400000000000006</v>
      </c>
      <c r="L202">
        <v>42.3</v>
      </c>
      <c r="M202">
        <v>39.805467980295568</v>
      </c>
      <c r="N202">
        <v>39.951066335488846</v>
      </c>
      <c r="O202">
        <v>40.861875401982743</v>
      </c>
      <c r="P202">
        <v>41.246502437096566</v>
      </c>
      <c r="Q202">
        <v>40.514212902937366</v>
      </c>
      <c r="R202">
        <v>40.395876499920305</v>
      </c>
      <c r="S202">
        <v>40.360909458912424</v>
      </c>
      <c r="T202">
        <v>40.84870317002882</v>
      </c>
      <c r="U202">
        <v>40.449572210432258</v>
      </c>
      <c r="V202">
        <v>40.955632035881607</v>
      </c>
      <c r="W202">
        <v>41.266434391314796</v>
      </c>
      <c r="X202">
        <v>40.49615451163595</v>
      </c>
      <c r="AG202" t="s">
        <v>221</v>
      </c>
      <c r="AH202">
        <v>41.266434391314796</v>
      </c>
      <c r="AI202">
        <v>5.869734632867849</v>
      </c>
      <c r="AJ202">
        <f t="shared" si="12"/>
        <v>242.22301912166932</v>
      </c>
      <c r="AK202" s="4">
        <f t="shared" si="13"/>
        <v>0.24222301912166933</v>
      </c>
      <c r="AL202" s="4"/>
      <c r="AM202" s="4">
        <v>8.1836329315579999</v>
      </c>
      <c r="AN202" s="4">
        <f t="shared" si="14"/>
        <v>337.70935145274137</v>
      </c>
      <c r="AO202" s="4">
        <f t="shared" si="15"/>
        <v>0.33770935145274139</v>
      </c>
      <c r="AP202" s="4"/>
    </row>
    <row r="203" spans="1:42" x14ac:dyDescent="0.25">
      <c r="A203" t="s">
        <v>222</v>
      </c>
      <c r="B203" t="s">
        <v>20</v>
      </c>
      <c r="C203" t="s">
        <v>21</v>
      </c>
      <c r="D203">
        <v>447.7</v>
      </c>
      <c r="E203">
        <v>440.2</v>
      </c>
      <c r="F203">
        <v>458.2</v>
      </c>
      <c r="G203">
        <v>469.29999999999995</v>
      </c>
      <c r="H203">
        <v>477.09999999999997</v>
      </c>
      <c r="I203">
        <v>476.90000000000003</v>
      </c>
      <c r="J203">
        <v>471.2</v>
      </c>
      <c r="K203">
        <v>476</v>
      </c>
      <c r="L203">
        <v>486.90000000000003</v>
      </c>
      <c r="M203">
        <v>496.96288177339903</v>
      </c>
      <c r="N203">
        <v>496.9264720996959</v>
      </c>
      <c r="O203">
        <v>493.75281776042937</v>
      </c>
      <c r="P203">
        <v>497.15181135555258</v>
      </c>
      <c r="Q203">
        <v>493.32766128671705</v>
      </c>
      <c r="R203">
        <v>476.97143149889575</v>
      </c>
      <c r="S203">
        <v>472.18246975217016</v>
      </c>
      <c r="T203">
        <v>483.53285302593656</v>
      </c>
      <c r="U203">
        <v>479.33366245951072</v>
      </c>
      <c r="V203">
        <v>472.48526766880565</v>
      </c>
      <c r="W203">
        <v>477.34106904912738</v>
      </c>
      <c r="X203">
        <v>480.18267151137638</v>
      </c>
      <c r="AG203" t="s">
        <v>222</v>
      </c>
      <c r="AH203">
        <v>477.34106904912738</v>
      </c>
      <c r="AI203">
        <v>5.869734632867849</v>
      </c>
      <c r="AJ203">
        <f t="shared" si="12"/>
        <v>2801.8654046878264</v>
      </c>
      <c r="AK203" s="4">
        <f t="shared" si="13"/>
        <v>2.8018654046878266</v>
      </c>
      <c r="AL203" s="4"/>
      <c r="AM203" s="4">
        <v>8.1836329315579999</v>
      </c>
      <c r="AN203" s="4">
        <f t="shared" si="14"/>
        <v>3906.3840922555401</v>
      </c>
      <c r="AO203" s="4">
        <f t="shared" si="15"/>
        <v>3.9063840922555402</v>
      </c>
      <c r="AP203" s="4"/>
    </row>
    <row r="204" spans="1:42" x14ac:dyDescent="0.25">
      <c r="A204" t="s">
        <v>223</v>
      </c>
      <c r="B204" t="s">
        <v>20</v>
      </c>
      <c r="C204" t="s">
        <v>21</v>
      </c>
      <c r="D204">
        <v>2215.5</v>
      </c>
      <c r="E204">
        <v>2278.1999999999998</v>
      </c>
      <c r="F204">
        <v>2302</v>
      </c>
      <c r="G204">
        <v>2344.1</v>
      </c>
      <c r="H204">
        <v>2386.3999999999996</v>
      </c>
      <c r="I204">
        <v>2482.1</v>
      </c>
      <c r="J204">
        <v>2506.6999999999998</v>
      </c>
      <c r="K204">
        <v>2609.7000000000003</v>
      </c>
      <c r="L204">
        <v>2653.5</v>
      </c>
      <c r="M204">
        <v>2809.564644909688</v>
      </c>
      <c r="N204">
        <v>2782.3226799708787</v>
      </c>
      <c r="O204">
        <v>2812.0441371509683</v>
      </c>
      <c r="P204">
        <v>2782.5309489307515</v>
      </c>
      <c r="Q204">
        <v>2796.5295256404524</v>
      </c>
      <c r="R204">
        <v>2862.0667569844491</v>
      </c>
      <c r="S204">
        <v>2890.4979399991003</v>
      </c>
      <c r="T204">
        <v>2908.3054755043227</v>
      </c>
      <c r="U204">
        <v>2955.6604601809445</v>
      </c>
      <c r="V204">
        <v>3022.475793236672</v>
      </c>
      <c r="W204">
        <v>3060.7713755215277</v>
      </c>
      <c r="X204">
        <v>3087.9318020590022</v>
      </c>
      <c r="AG204" t="s">
        <v>223</v>
      </c>
      <c r="AH204">
        <v>3060.7713755215277</v>
      </c>
      <c r="AI204">
        <v>5.869734632867849</v>
      </c>
      <c r="AJ204">
        <f t="shared" si="12"/>
        <v>17965.915746189276</v>
      </c>
      <c r="AK204" s="4">
        <f t="shared" si="13"/>
        <v>17.965915746189275</v>
      </c>
      <c r="AL204" s="4"/>
      <c r="AM204" s="4">
        <v>8.1836329315579999</v>
      </c>
      <c r="AN204" s="4">
        <f t="shared" si="14"/>
        <v>25048.229424688052</v>
      </c>
      <c r="AO204" s="4">
        <f t="shared" si="15"/>
        <v>25.048229424688053</v>
      </c>
      <c r="AP204" s="4"/>
    </row>
    <row r="205" spans="1:42" x14ac:dyDescent="0.25">
      <c r="A205" t="s">
        <v>224</v>
      </c>
      <c r="B205" t="s">
        <v>20</v>
      </c>
      <c r="C205" t="s">
        <v>21</v>
      </c>
      <c r="D205">
        <v>152.30000000000001</v>
      </c>
      <c r="E205">
        <v>151.4</v>
      </c>
      <c r="F205">
        <v>159.10000000000002</v>
      </c>
      <c r="G205">
        <v>159.5</v>
      </c>
      <c r="H205">
        <v>167.2</v>
      </c>
      <c r="I205">
        <v>167.1</v>
      </c>
      <c r="J205">
        <v>163.89999999999998</v>
      </c>
      <c r="K205">
        <v>166.7</v>
      </c>
      <c r="L205">
        <v>170.8</v>
      </c>
      <c r="M205">
        <v>175.11801929392448</v>
      </c>
      <c r="N205">
        <v>176.14378827459208</v>
      </c>
      <c r="O205">
        <v>177.79062742575795</v>
      </c>
      <c r="P205">
        <v>178.76170025907871</v>
      </c>
      <c r="Q205">
        <v>186.12817096615547</v>
      </c>
      <c r="R205">
        <v>186.04869418702611</v>
      </c>
      <c r="S205">
        <v>187.3725363198848</v>
      </c>
      <c r="T205">
        <v>189.3064121037464</v>
      </c>
      <c r="U205">
        <v>191.29688596001341</v>
      </c>
      <c r="V205">
        <v>193.16047694118168</v>
      </c>
      <c r="W205">
        <v>197.32777692828591</v>
      </c>
      <c r="X205">
        <v>195.56802924128385</v>
      </c>
      <c r="AG205" t="s">
        <v>224</v>
      </c>
      <c r="AH205">
        <v>197.32777692828591</v>
      </c>
      <c r="AI205">
        <v>5.869734632867849</v>
      </c>
      <c r="AJ205">
        <f t="shared" si="12"/>
        <v>1158.261686262781</v>
      </c>
      <c r="AK205" s="4">
        <f t="shared" si="13"/>
        <v>1.158261686262781</v>
      </c>
      <c r="AL205" s="4"/>
      <c r="AM205" s="4">
        <v>8.1836329315579999</v>
      </c>
      <c r="AN205" s="4">
        <f t="shared" si="14"/>
        <v>1614.8580935814516</v>
      </c>
      <c r="AO205" s="4">
        <f t="shared" si="15"/>
        <v>1.6148580935814516</v>
      </c>
      <c r="AP205" s="4"/>
    </row>
    <row r="206" spans="1:42" x14ac:dyDescent="0.25">
      <c r="A206" t="s">
        <v>225</v>
      </c>
      <c r="B206" t="s">
        <v>20</v>
      </c>
      <c r="C206" t="s">
        <v>21</v>
      </c>
      <c r="D206">
        <v>133.30000000000001</v>
      </c>
      <c r="E206">
        <v>144.30000000000001</v>
      </c>
      <c r="F206">
        <v>135.89999999999998</v>
      </c>
      <c r="G206">
        <v>139.80000000000001</v>
      </c>
      <c r="H206">
        <v>140.6</v>
      </c>
      <c r="I206">
        <v>150.10000000000002</v>
      </c>
      <c r="J206">
        <v>150.4</v>
      </c>
      <c r="K206">
        <v>153.19999999999999</v>
      </c>
      <c r="L206">
        <v>156.4</v>
      </c>
      <c r="M206">
        <v>162.64689244663384</v>
      </c>
      <c r="N206">
        <v>164.91292235878549</v>
      </c>
      <c r="O206">
        <v>164.90094036239438</v>
      </c>
      <c r="P206">
        <v>164.52318535107364</v>
      </c>
      <c r="Q206">
        <v>165.82608753967898</v>
      </c>
      <c r="R206">
        <v>168.45968487442795</v>
      </c>
      <c r="S206">
        <v>169.28642108577338</v>
      </c>
      <c r="T206">
        <v>171.4322766570605</v>
      </c>
      <c r="U206">
        <v>172.66917457835362</v>
      </c>
      <c r="V206">
        <v>175.89424473210914</v>
      </c>
      <c r="W206">
        <v>176.81219336376944</v>
      </c>
      <c r="X206">
        <v>179.9192923263258</v>
      </c>
      <c r="AG206" t="s">
        <v>225</v>
      </c>
      <c r="AH206">
        <v>176.81219336376944</v>
      </c>
      <c r="AI206">
        <v>5.869734632867849</v>
      </c>
      <c r="AJ206">
        <f t="shared" si="12"/>
        <v>1037.8406549006443</v>
      </c>
      <c r="AK206" s="4">
        <f t="shared" si="13"/>
        <v>1.0378406549006443</v>
      </c>
      <c r="AL206" s="4"/>
      <c r="AM206" s="4">
        <v>8.1836329315579999</v>
      </c>
      <c r="AN206" s="4">
        <f t="shared" si="14"/>
        <v>1446.9660883127444</v>
      </c>
      <c r="AO206" s="4">
        <f t="shared" si="15"/>
        <v>1.4469660883127444</v>
      </c>
      <c r="AP206" s="4"/>
    </row>
    <row r="207" spans="1:42" x14ac:dyDescent="0.25">
      <c r="A207" t="s">
        <v>226</v>
      </c>
      <c r="B207" t="s">
        <v>20</v>
      </c>
      <c r="C207" t="s">
        <v>21</v>
      </c>
      <c r="D207">
        <v>1048.3999999999999</v>
      </c>
      <c r="E207">
        <v>1099.5</v>
      </c>
      <c r="F207">
        <v>1153.5</v>
      </c>
      <c r="G207">
        <v>1168.8000000000002</v>
      </c>
      <c r="H207">
        <v>1134.6000000000001</v>
      </c>
      <c r="I207">
        <v>1185.7</v>
      </c>
      <c r="J207">
        <v>1222.3000000000002</v>
      </c>
      <c r="K207">
        <v>1249.0999999999999</v>
      </c>
      <c r="L207">
        <v>1258.8</v>
      </c>
      <c r="M207">
        <v>1327.9069068144497</v>
      </c>
      <c r="N207">
        <v>1321.7249518221918</v>
      </c>
      <c r="O207">
        <v>1361.9356650180753</v>
      </c>
      <c r="P207">
        <v>1351.894844772318</v>
      </c>
      <c r="Q207">
        <v>1374.5074708275583</v>
      </c>
      <c r="R207">
        <v>1355.5006284296089</v>
      </c>
      <c r="S207">
        <v>1361.1056380155624</v>
      </c>
      <c r="T207">
        <v>1346.4917867435158</v>
      </c>
      <c r="U207">
        <v>1388.2806232547748</v>
      </c>
      <c r="V207">
        <v>1407.7747385483046</v>
      </c>
      <c r="W207">
        <v>1415.0608182791239</v>
      </c>
      <c r="X207">
        <v>1451.3658447962628</v>
      </c>
      <c r="AG207" t="s">
        <v>226</v>
      </c>
      <c r="AH207">
        <v>1415.0608182791239</v>
      </c>
      <c r="AI207">
        <v>5.869734632867849</v>
      </c>
      <c r="AJ207">
        <f t="shared" si="12"/>
        <v>8306.0314926672909</v>
      </c>
      <c r="AK207" s="4">
        <f t="shared" si="13"/>
        <v>8.3060314926672909</v>
      </c>
      <c r="AL207" s="4"/>
      <c r="AM207" s="4">
        <v>8.1836329315579999</v>
      </c>
      <c r="AN207" s="4">
        <f t="shared" si="14"/>
        <v>11580.338312626449</v>
      </c>
      <c r="AO207" s="4">
        <f t="shared" si="15"/>
        <v>11.580338312626449</v>
      </c>
      <c r="AP207" s="4"/>
    </row>
    <row r="208" spans="1:42" x14ac:dyDescent="0.25">
      <c r="A208" t="s">
        <v>227</v>
      </c>
      <c r="B208" t="s">
        <v>20</v>
      </c>
      <c r="C208" t="s">
        <v>21</v>
      </c>
      <c r="D208">
        <v>309.20000000000005</v>
      </c>
      <c r="E208">
        <v>313.60000000000002</v>
      </c>
      <c r="F208">
        <v>337.3</v>
      </c>
      <c r="G208">
        <v>321.90000000000003</v>
      </c>
      <c r="H208">
        <v>329.5</v>
      </c>
      <c r="I208">
        <v>322.2</v>
      </c>
      <c r="J208">
        <v>322.09999999999997</v>
      </c>
      <c r="K208">
        <v>333.70000000000005</v>
      </c>
      <c r="L208">
        <v>335.59999999999997</v>
      </c>
      <c r="M208">
        <v>348.85252463054189</v>
      </c>
      <c r="N208">
        <v>339.46925613464094</v>
      </c>
      <c r="O208">
        <v>337.5781343564949</v>
      </c>
      <c r="P208">
        <v>339.99796689061606</v>
      </c>
      <c r="Q208">
        <v>341.3697903160907</v>
      </c>
      <c r="R208">
        <v>337.10882306063434</v>
      </c>
      <c r="S208">
        <v>340.9023208743759</v>
      </c>
      <c r="T208">
        <v>343.36822766570612</v>
      </c>
      <c r="U208">
        <v>350.4363297218809</v>
      </c>
      <c r="V208">
        <v>357.89591669072092</v>
      </c>
      <c r="W208">
        <v>363.44646890495642</v>
      </c>
      <c r="X208">
        <v>354.73967903797904</v>
      </c>
      <c r="AG208" t="s">
        <v>227</v>
      </c>
      <c r="AH208">
        <v>363.44646890495642</v>
      </c>
      <c r="AI208">
        <v>5.869734632867849</v>
      </c>
      <c r="AJ208">
        <f t="shared" si="12"/>
        <v>2133.3343257249503</v>
      </c>
      <c r="AK208" s="4">
        <f t="shared" si="13"/>
        <v>2.1333343257249502</v>
      </c>
      <c r="AL208" s="4"/>
      <c r="AM208" s="4">
        <v>8.1836329315579999</v>
      </c>
      <c r="AN208" s="4">
        <f t="shared" si="14"/>
        <v>2974.3124917890718</v>
      </c>
      <c r="AO208" s="4">
        <f t="shared" si="15"/>
        <v>2.974312491789072</v>
      </c>
      <c r="AP208" s="4"/>
    </row>
    <row r="209" spans="1:42" x14ac:dyDescent="0.25">
      <c r="A209" t="s">
        <v>228</v>
      </c>
      <c r="B209" t="s">
        <v>20</v>
      </c>
      <c r="C209" t="s">
        <v>21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1172.5999999999999</v>
      </c>
      <c r="K209">
        <v>1193.3</v>
      </c>
      <c r="L209">
        <v>1212.8</v>
      </c>
      <c r="M209">
        <v>1289.4545894909686</v>
      </c>
      <c r="N209">
        <v>1279.5023703481647</v>
      </c>
      <c r="O209">
        <v>1283.6928474794295</v>
      </c>
      <c r="P209">
        <v>1299.4461423615685</v>
      </c>
      <c r="Q209">
        <v>1312.4602494746725</v>
      </c>
      <c r="R209">
        <v>1288.2917894305424</v>
      </c>
      <c r="S209">
        <v>1286.0022039310934</v>
      </c>
      <c r="T209">
        <v>1289.7334293948127</v>
      </c>
      <c r="U209">
        <v>1343.9511001898804</v>
      </c>
      <c r="V209">
        <v>1358.4659835246575</v>
      </c>
      <c r="W209">
        <v>1364.2791891478626</v>
      </c>
      <c r="X209">
        <v>1369.6041872134269</v>
      </c>
      <c r="AG209" t="s">
        <v>228</v>
      </c>
      <c r="AH209">
        <v>1364.2791891478626</v>
      </c>
      <c r="AI209">
        <v>5.869734632867849</v>
      </c>
      <c r="AJ209">
        <f t="shared" si="12"/>
        <v>8007.9568054420761</v>
      </c>
      <c r="AK209" s="4">
        <f t="shared" si="13"/>
        <v>8.0079568054420758</v>
      </c>
      <c r="AL209" s="4"/>
      <c r="AM209" s="4">
        <v>8.1836329315579999</v>
      </c>
      <c r="AN209" s="4">
        <f t="shared" si="14"/>
        <v>11164.760100149693</v>
      </c>
      <c r="AO209" s="4">
        <f t="shared" si="15"/>
        <v>11.164760100149694</v>
      </c>
      <c r="AP209" s="4"/>
    </row>
    <row r="210" spans="1:42" x14ac:dyDescent="0.25">
      <c r="A210" t="s">
        <v>229</v>
      </c>
      <c r="B210" t="s">
        <v>20</v>
      </c>
      <c r="C210" t="s">
        <v>21</v>
      </c>
      <c r="D210">
        <v>870.9</v>
      </c>
      <c r="E210">
        <v>910.6</v>
      </c>
      <c r="F210">
        <v>929.69999999999993</v>
      </c>
      <c r="G210">
        <v>938.9</v>
      </c>
      <c r="H210">
        <v>992</v>
      </c>
      <c r="I210">
        <v>969.30000000000007</v>
      </c>
      <c r="J210">
        <v>1009.9000000000001</v>
      </c>
      <c r="K210">
        <v>1049.8</v>
      </c>
      <c r="L210">
        <v>1027.9000000000001</v>
      </c>
      <c r="M210">
        <v>1075.5465558292281</v>
      </c>
      <c r="N210">
        <v>1102.2354995503406</v>
      </c>
      <c r="O210">
        <v>1104.1812703763667</v>
      </c>
      <c r="P210">
        <v>1112.2367145303647</v>
      </c>
      <c r="Q210">
        <v>1130.7418026556979</v>
      </c>
      <c r="R210">
        <v>1115.48710580842</v>
      </c>
      <c r="S210">
        <v>1095.8372486843882</v>
      </c>
      <c r="T210">
        <v>1125.6378242074927</v>
      </c>
      <c r="U210">
        <v>1130.9124114821848</v>
      </c>
      <c r="V210">
        <v>1147.0002442436219</v>
      </c>
      <c r="W210">
        <v>1161.7462941523406</v>
      </c>
      <c r="X210">
        <v>1163.4616273034001</v>
      </c>
      <c r="AG210" t="s">
        <v>229</v>
      </c>
      <c r="AH210">
        <v>1161.7462941523406</v>
      </c>
      <c r="AI210">
        <v>5.869734632867849</v>
      </c>
      <c r="AJ210">
        <f t="shared" si="12"/>
        <v>6819.142457391873</v>
      </c>
      <c r="AK210" s="4">
        <f t="shared" si="13"/>
        <v>6.8191424573918731</v>
      </c>
      <c r="AL210" s="4"/>
      <c r="AM210" s="4">
        <v>8.1836329315579999</v>
      </c>
      <c r="AN210" s="4">
        <f t="shared" si="14"/>
        <v>9507.3052309405612</v>
      </c>
      <c r="AO210" s="4">
        <f t="shared" si="15"/>
        <v>9.5073052309405615</v>
      </c>
      <c r="AP210" s="4"/>
    </row>
    <row r="211" spans="1:42" x14ac:dyDescent="0.25">
      <c r="A211" t="s">
        <v>230</v>
      </c>
      <c r="B211" t="s">
        <v>20</v>
      </c>
      <c r="C211" t="s">
        <v>21</v>
      </c>
      <c r="D211">
        <v>210.9</v>
      </c>
      <c r="E211">
        <v>216.1</v>
      </c>
      <c r="F211">
        <v>216.70000000000002</v>
      </c>
      <c r="G211">
        <v>217.8</v>
      </c>
      <c r="H211">
        <v>216.29999999999998</v>
      </c>
      <c r="I211">
        <v>235.89999999999998</v>
      </c>
      <c r="J211">
        <v>227.7</v>
      </c>
      <c r="K211">
        <v>231.5</v>
      </c>
      <c r="L211">
        <v>237.2</v>
      </c>
      <c r="M211">
        <v>251.23765394088667</v>
      </c>
      <c r="N211">
        <v>248.5296090103208</v>
      </c>
      <c r="O211">
        <v>248.54938011488386</v>
      </c>
      <c r="P211">
        <v>250.46007991920254</v>
      </c>
      <c r="Q211">
        <v>247.10497608083335</v>
      </c>
      <c r="R211">
        <v>251.42502106149959</v>
      </c>
      <c r="S211">
        <v>254.0000314847299</v>
      </c>
      <c r="T211">
        <v>259.5615273775216</v>
      </c>
      <c r="U211">
        <v>255.40844856472688</v>
      </c>
      <c r="V211">
        <v>259.3772253924551</v>
      </c>
      <c r="W211">
        <v>257.94086808361914</v>
      </c>
      <c r="X211">
        <v>267.24162557314645</v>
      </c>
      <c r="AG211" t="s">
        <v>230</v>
      </c>
      <c r="AH211">
        <v>257.94086808361914</v>
      </c>
      <c r="AI211">
        <v>5.869734632867849</v>
      </c>
      <c r="AJ211">
        <f t="shared" si="12"/>
        <v>1514.0444466224164</v>
      </c>
      <c r="AK211" s="4">
        <f t="shared" si="13"/>
        <v>1.5140444466224166</v>
      </c>
      <c r="AL211" s="4"/>
      <c r="AM211" s="4">
        <v>8.1836329315579999</v>
      </c>
      <c r="AN211" s="4">
        <f t="shared" si="14"/>
        <v>2110.8933824437636</v>
      </c>
      <c r="AO211" s="4">
        <f t="shared" si="15"/>
        <v>2.1108933824437637</v>
      </c>
      <c r="AP211" s="4"/>
    </row>
    <row r="212" spans="1:42" x14ac:dyDescent="0.25">
      <c r="A212" t="s">
        <v>231</v>
      </c>
      <c r="B212" t="s">
        <v>20</v>
      </c>
      <c r="C212" t="s">
        <v>21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371.40000000000003</v>
      </c>
      <c r="K212">
        <v>382</v>
      </c>
      <c r="L212">
        <v>385.2</v>
      </c>
      <c r="M212">
        <v>399.48176929392446</v>
      </c>
      <c r="N212">
        <v>396.89761038071174</v>
      </c>
      <c r="O212">
        <v>399.42032646543498</v>
      </c>
      <c r="P212">
        <v>404.32164844333204</v>
      </c>
      <c r="Q212">
        <v>412.60018330576304</v>
      </c>
      <c r="R212">
        <v>400.18316218493135</v>
      </c>
      <c r="S212">
        <v>404.84795799037465</v>
      </c>
      <c r="T212">
        <v>408.78652737752168</v>
      </c>
      <c r="U212">
        <v>406.49356416843517</v>
      </c>
      <c r="V212">
        <v>395.10464729000603</v>
      </c>
      <c r="W212">
        <v>408.39872649031224</v>
      </c>
      <c r="X212">
        <v>418.70334804048787</v>
      </c>
      <c r="AG212" t="s">
        <v>231</v>
      </c>
      <c r="AH212">
        <v>408.39872649031224</v>
      </c>
      <c r="AI212">
        <v>5.869734632867849</v>
      </c>
      <c r="AJ212">
        <f t="shared" si="12"/>
        <v>2397.1921488993098</v>
      </c>
      <c r="AK212" s="4">
        <f t="shared" si="13"/>
        <v>2.3971921488993098</v>
      </c>
      <c r="AL212" s="4"/>
      <c r="AM212" s="4">
        <v>8.1836329315579999</v>
      </c>
      <c r="AN212" s="4">
        <f t="shared" si="14"/>
        <v>3342.1852673124677</v>
      </c>
      <c r="AO212" s="4">
        <f t="shared" si="15"/>
        <v>3.3421852673124675</v>
      </c>
      <c r="AP212" s="4"/>
    </row>
    <row r="213" spans="1:42" x14ac:dyDescent="0.25">
      <c r="A213" t="s">
        <v>232</v>
      </c>
      <c r="B213" t="s">
        <v>20</v>
      </c>
      <c r="C213" t="s">
        <v>21</v>
      </c>
      <c r="D213">
        <v>1490.4</v>
      </c>
      <c r="E213">
        <v>1514.8</v>
      </c>
      <c r="F213">
        <v>1559.8</v>
      </c>
      <c r="G213">
        <v>1619.5</v>
      </c>
      <c r="H213">
        <v>1626.7</v>
      </c>
      <c r="I213">
        <v>1674.9</v>
      </c>
      <c r="J213">
        <v>1664.2</v>
      </c>
      <c r="K213">
        <v>1685.8999999999999</v>
      </c>
      <c r="L213">
        <v>1706.3</v>
      </c>
      <c r="M213">
        <v>1770.2056711822661</v>
      </c>
      <c r="N213">
        <v>1765.818438182519</v>
      </c>
      <c r="O213">
        <v>1752.3722038634701</v>
      </c>
      <c r="P213">
        <v>1777.7649760681506</v>
      </c>
      <c r="Q213">
        <v>1820.9755532704432</v>
      </c>
      <c r="R213">
        <v>1831.2652883717756</v>
      </c>
      <c r="S213">
        <v>1919.3805491836456</v>
      </c>
      <c r="T213">
        <v>1938.7785302593661</v>
      </c>
      <c r="U213">
        <v>1978.5342410365242</v>
      </c>
      <c r="V213">
        <v>2015.0802251482114</v>
      </c>
      <c r="W213">
        <v>2002.4710565980035</v>
      </c>
      <c r="X213">
        <v>2002.3256812873087</v>
      </c>
      <c r="AG213" t="s">
        <v>232</v>
      </c>
      <c r="AH213">
        <v>2002.4710565980035</v>
      </c>
      <c r="AI213">
        <v>5.869734632867849</v>
      </c>
      <c r="AJ213">
        <f t="shared" si="12"/>
        <v>11753.973712228775</v>
      </c>
      <c r="AK213" s="4">
        <f t="shared" si="13"/>
        <v>11.753973712228776</v>
      </c>
      <c r="AL213" s="4"/>
      <c r="AM213" s="4">
        <v>8.1836329315579999</v>
      </c>
      <c r="AN213" s="4">
        <f t="shared" si="14"/>
        <v>16387.488083267166</v>
      </c>
      <c r="AO213" s="4">
        <f t="shared" si="15"/>
        <v>16.387488083267165</v>
      </c>
      <c r="AP213" s="4"/>
    </row>
    <row r="214" spans="1:42" x14ac:dyDescent="0.25">
      <c r="A214" t="s">
        <v>233</v>
      </c>
      <c r="B214" t="s">
        <v>20</v>
      </c>
      <c r="C214" t="s">
        <v>21</v>
      </c>
      <c r="D214">
        <v>281</v>
      </c>
      <c r="E214">
        <v>292.59999999999997</v>
      </c>
      <c r="F214">
        <v>308.89999999999998</v>
      </c>
      <c r="G214">
        <v>312.90000000000003</v>
      </c>
      <c r="H214">
        <v>325.8</v>
      </c>
      <c r="I214">
        <v>318.5</v>
      </c>
      <c r="J214">
        <v>331.9</v>
      </c>
      <c r="K214">
        <v>340.7</v>
      </c>
      <c r="L214">
        <v>332.5</v>
      </c>
      <c r="M214">
        <v>357.69974958949103</v>
      </c>
      <c r="N214">
        <v>341.77653419553764</v>
      </c>
      <c r="O214">
        <v>347.00031936836041</v>
      </c>
      <c r="P214">
        <v>345.9713915601809</v>
      </c>
      <c r="Q214">
        <v>342.48777663522156</v>
      </c>
      <c r="R214">
        <v>340.89295293608689</v>
      </c>
      <c r="S214">
        <v>334.64763639634776</v>
      </c>
      <c r="T214">
        <v>321.01945244956772</v>
      </c>
      <c r="U214">
        <v>328.39479727465653</v>
      </c>
      <c r="V214">
        <v>337.03160290427871</v>
      </c>
      <c r="W214">
        <v>346.71929487319517</v>
      </c>
      <c r="X214">
        <v>347.82320269919541</v>
      </c>
      <c r="AG214" t="s">
        <v>233</v>
      </c>
      <c r="AH214">
        <v>346.71929487319517</v>
      </c>
      <c r="AI214">
        <v>5.869734632867849</v>
      </c>
      <c r="AJ214">
        <f t="shared" si="12"/>
        <v>2035.1502530007137</v>
      </c>
      <c r="AK214" s="4">
        <f t="shared" si="13"/>
        <v>2.0351502530007139</v>
      </c>
      <c r="AL214" s="4"/>
      <c r="AM214" s="4">
        <v>8.1836329315579999</v>
      </c>
      <c r="AN214" s="4">
        <f t="shared" si="14"/>
        <v>2837.4234395308486</v>
      </c>
      <c r="AO214" s="4">
        <f t="shared" si="15"/>
        <v>2.8374234395308484</v>
      </c>
      <c r="AP214" s="4"/>
    </row>
    <row r="215" spans="1:42" x14ac:dyDescent="0.25">
      <c r="A215" t="s">
        <v>234</v>
      </c>
      <c r="B215" t="s">
        <v>20</v>
      </c>
      <c r="C215" t="s">
        <v>21</v>
      </c>
      <c r="D215">
        <v>73</v>
      </c>
      <c r="E215">
        <v>77.400000000000006</v>
      </c>
      <c r="F215">
        <v>78.2</v>
      </c>
      <c r="G215">
        <v>76.7</v>
      </c>
      <c r="H215">
        <v>76</v>
      </c>
      <c r="I215">
        <v>75.5</v>
      </c>
      <c r="J215">
        <v>71.900000000000006</v>
      </c>
      <c r="K215">
        <v>74.3</v>
      </c>
      <c r="L215">
        <v>78.300000000000011</v>
      </c>
      <c r="M215">
        <v>78.65753899835795</v>
      </c>
      <c r="N215">
        <v>78.325470001284742</v>
      </c>
      <c r="O215">
        <v>74.747188893078146</v>
      </c>
      <c r="P215">
        <v>72.561981293637203</v>
      </c>
      <c r="Q215">
        <v>74.749027585281894</v>
      </c>
      <c r="R215">
        <v>70.214194312256652</v>
      </c>
      <c r="S215">
        <v>71.921254441595821</v>
      </c>
      <c r="T215">
        <v>71.983285302593657</v>
      </c>
      <c r="U215">
        <v>75.951761420752817</v>
      </c>
      <c r="V215">
        <v>77.401942846992469</v>
      </c>
      <c r="W215">
        <v>78.400401931016404</v>
      </c>
      <c r="X215">
        <v>78.443974392248464</v>
      </c>
      <c r="AG215" t="s">
        <v>234</v>
      </c>
      <c r="AH215">
        <v>78.400401931016404</v>
      </c>
      <c r="AI215">
        <v>5.869734632867849</v>
      </c>
      <c r="AJ215">
        <f t="shared" si="12"/>
        <v>460.18955444524636</v>
      </c>
      <c r="AK215" s="4">
        <f t="shared" si="13"/>
        <v>0.46018955444524634</v>
      </c>
      <c r="AL215" s="4"/>
      <c r="AM215" s="4">
        <v>8.1836329315579999</v>
      </c>
      <c r="AN215" s="4">
        <f t="shared" si="14"/>
        <v>641.60011109004927</v>
      </c>
      <c r="AO215" s="4">
        <f t="shared" si="15"/>
        <v>0.64160011109004922</v>
      </c>
      <c r="AP215" s="4"/>
    </row>
    <row r="216" spans="1:42" x14ac:dyDescent="0.25">
      <c r="A216" t="s">
        <v>235</v>
      </c>
      <c r="B216" t="s">
        <v>20</v>
      </c>
      <c r="C216" t="s">
        <v>21</v>
      </c>
      <c r="D216">
        <v>1161.7</v>
      </c>
      <c r="E216">
        <v>1175.3999999999999</v>
      </c>
      <c r="F216">
        <v>1178.7</v>
      </c>
      <c r="G216">
        <v>1215.8</v>
      </c>
      <c r="H216">
        <v>1214.8</v>
      </c>
      <c r="I216">
        <v>1331.6000000000001</v>
      </c>
      <c r="J216">
        <v>1292.5</v>
      </c>
      <c r="K216">
        <v>1287.3</v>
      </c>
      <c r="L216">
        <v>1264.8000000000002</v>
      </c>
      <c r="M216">
        <v>1259.9950246305416</v>
      </c>
      <c r="N216">
        <v>1224.066367607383</v>
      </c>
      <c r="O216">
        <v>1213.9081394575173</v>
      </c>
      <c r="P216">
        <v>1212.4820752645676</v>
      </c>
      <c r="Q216">
        <v>1246.3982384763265</v>
      </c>
      <c r="R216">
        <v>1256.4048316218491</v>
      </c>
      <c r="S216">
        <v>1224.1839517833851</v>
      </c>
      <c r="T216">
        <v>1238.3615994236313</v>
      </c>
      <c r="U216">
        <v>1293.4643806545291</v>
      </c>
      <c r="V216">
        <v>1304.2368408197701</v>
      </c>
      <c r="W216">
        <v>1286.2332969265385</v>
      </c>
      <c r="X216">
        <v>1273.0077731637684</v>
      </c>
      <c r="AG216" t="s">
        <v>235</v>
      </c>
      <c r="AH216">
        <v>1286.2332969265385</v>
      </c>
      <c r="AI216">
        <v>5.869734632867849</v>
      </c>
      <c r="AJ216">
        <f t="shared" si="12"/>
        <v>7549.8481289174988</v>
      </c>
      <c r="AK216" s="4">
        <f t="shared" si="13"/>
        <v>7.5498481289174988</v>
      </c>
      <c r="AL216" s="4"/>
      <c r="AM216" s="4">
        <v>8.1836329315579999</v>
      </c>
      <c r="AN216" s="4">
        <f t="shared" si="14"/>
        <v>10526.06116639444</v>
      </c>
      <c r="AO216" s="4">
        <f t="shared" si="15"/>
        <v>10.52606116639444</v>
      </c>
      <c r="AP216" s="4"/>
    </row>
    <row r="217" spans="1:42" x14ac:dyDescent="0.25">
      <c r="A217" t="s">
        <v>236</v>
      </c>
      <c r="B217" t="s">
        <v>20</v>
      </c>
      <c r="C217" t="s">
        <v>21</v>
      </c>
      <c r="D217">
        <v>847.59999999999991</v>
      </c>
      <c r="E217">
        <v>869.6</v>
      </c>
      <c r="F217">
        <v>889.2</v>
      </c>
      <c r="G217">
        <v>901.6</v>
      </c>
      <c r="H217">
        <v>909.6</v>
      </c>
      <c r="I217">
        <v>895.9</v>
      </c>
      <c r="J217">
        <v>871.3</v>
      </c>
      <c r="K217">
        <v>911.7</v>
      </c>
      <c r="L217">
        <v>930.6</v>
      </c>
      <c r="M217">
        <v>949.15016215106743</v>
      </c>
      <c r="N217">
        <v>925.69610509185895</v>
      </c>
      <c r="O217">
        <v>925.32876311295445</v>
      </c>
      <c r="P217">
        <v>936.82836253458049</v>
      </c>
      <c r="Q217">
        <v>942.18675727634468</v>
      </c>
      <c r="R217">
        <v>897.04407887246964</v>
      </c>
      <c r="S217">
        <v>891.14399091440657</v>
      </c>
      <c r="T217">
        <v>924.29200288184438</v>
      </c>
      <c r="U217">
        <v>933.58497710264714</v>
      </c>
      <c r="V217">
        <v>926.91814952150457</v>
      </c>
      <c r="W217">
        <v>941.06495991611894</v>
      </c>
      <c r="X217">
        <v>951.29060472359197</v>
      </c>
      <c r="AG217" t="s">
        <v>236</v>
      </c>
      <c r="AH217">
        <v>941.06495991611894</v>
      </c>
      <c r="AI217">
        <v>5.869734632867849</v>
      </c>
      <c r="AJ217">
        <f t="shared" si="12"/>
        <v>5523.8015869980372</v>
      </c>
      <c r="AK217" s="4">
        <f t="shared" si="13"/>
        <v>5.5238015869980375</v>
      </c>
      <c r="AL217" s="4"/>
      <c r="AM217" s="4">
        <v>8.1836329315579999</v>
      </c>
      <c r="AN217" s="4">
        <f t="shared" si="14"/>
        <v>7701.3301967048601</v>
      </c>
      <c r="AO217" s="4">
        <f t="shared" si="15"/>
        <v>7.70133019670486</v>
      </c>
      <c r="AP217" s="4"/>
    </row>
    <row r="218" spans="1:42" x14ac:dyDescent="0.25">
      <c r="A218" t="s">
        <v>237</v>
      </c>
      <c r="B218" t="s">
        <v>20</v>
      </c>
      <c r="C218" t="s">
        <v>21</v>
      </c>
      <c r="D218">
        <v>117.8</v>
      </c>
      <c r="E218">
        <v>116.6</v>
      </c>
      <c r="F218">
        <v>113.60000000000001</v>
      </c>
      <c r="G218">
        <v>122</v>
      </c>
      <c r="H218">
        <v>120</v>
      </c>
      <c r="I218">
        <v>129.70000000000002</v>
      </c>
      <c r="J218">
        <v>135.6</v>
      </c>
      <c r="K218">
        <v>138.5</v>
      </c>
      <c r="L218">
        <v>136.4</v>
      </c>
      <c r="M218">
        <v>139.89188013136288</v>
      </c>
      <c r="N218">
        <v>138.31016230568284</v>
      </c>
      <c r="O218">
        <v>134.89312692674488</v>
      </c>
      <c r="P218">
        <v>134.47979185878015</v>
      </c>
      <c r="Q218">
        <v>132.19270800733221</v>
      </c>
      <c r="R218">
        <v>133.02991643707736</v>
      </c>
      <c r="S218">
        <v>133.67055278190077</v>
      </c>
      <c r="T218">
        <v>138.40929394812679</v>
      </c>
      <c r="U218">
        <v>140.98275661789341</v>
      </c>
      <c r="V218">
        <v>135.7993849501521</v>
      </c>
      <c r="W218">
        <v>135.03786670744228</v>
      </c>
      <c r="X218">
        <v>141.11848775845658</v>
      </c>
      <c r="AG218" t="s">
        <v>237</v>
      </c>
      <c r="AH218">
        <v>135.03786670744228</v>
      </c>
      <c r="AI218">
        <v>5.869734632867849</v>
      </c>
      <c r="AJ218">
        <f t="shared" si="12"/>
        <v>792.6364429612662</v>
      </c>
      <c r="AK218" s="4">
        <f t="shared" si="13"/>
        <v>0.79263644296126623</v>
      </c>
      <c r="AL218" s="4"/>
      <c r="AM218" s="4">
        <v>8.1836329315579999</v>
      </c>
      <c r="AN218" s="4">
        <f t="shared" si="14"/>
        <v>1105.1003329943642</v>
      </c>
      <c r="AO218" s="4">
        <f t="shared" si="15"/>
        <v>1.1051003329943643</v>
      </c>
      <c r="AP218" s="4"/>
    </row>
    <row r="219" spans="1:42" x14ac:dyDescent="0.25">
      <c r="A219" t="s">
        <v>238</v>
      </c>
      <c r="B219" t="s">
        <v>20</v>
      </c>
      <c r="C219" t="s">
        <v>21</v>
      </c>
      <c r="D219">
        <v>423.2</v>
      </c>
      <c r="E219">
        <v>429</v>
      </c>
      <c r="F219">
        <v>447.5</v>
      </c>
      <c r="G219">
        <v>433.29999999999995</v>
      </c>
      <c r="H219">
        <v>453.1</v>
      </c>
      <c r="I219">
        <v>480.2</v>
      </c>
      <c r="J219">
        <v>473.4</v>
      </c>
      <c r="K219">
        <v>480.2</v>
      </c>
      <c r="L219">
        <v>476.5</v>
      </c>
      <c r="M219">
        <v>471.96259236453204</v>
      </c>
      <c r="N219">
        <v>460.36273393002443</v>
      </c>
      <c r="O219">
        <v>454.85937811883156</v>
      </c>
      <c r="P219">
        <v>468.73816800597194</v>
      </c>
      <c r="Q219">
        <v>455.45555505879202</v>
      </c>
      <c r="R219">
        <v>433.88624968692363</v>
      </c>
      <c r="S219">
        <v>437.49888678990692</v>
      </c>
      <c r="T219">
        <v>433.54654178674355</v>
      </c>
      <c r="U219">
        <v>439.5317815257456</v>
      </c>
      <c r="V219">
        <v>443.12865199724672</v>
      </c>
      <c r="W219">
        <v>456.20430109875707</v>
      </c>
      <c r="X219">
        <v>455.75913141275203</v>
      </c>
      <c r="AG219" t="s">
        <v>238</v>
      </c>
      <c r="AH219">
        <v>456.20430109875707</v>
      </c>
      <c r="AI219">
        <v>5.869734632867849</v>
      </c>
      <c r="AJ219">
        <f t="shared" si="12"/>
        <v>2677.7981858226467</v>
      </c>
      <c r="AK219" s="4">
        <f t="shared" si="13"/>
        <v>2.6777981858226467</v>
      </c>
      <c r="AL219" s="4"/>
      <c r="AM219" s="4">
        <v>8.1836329315579999</v>
      </c>
      <c r="AN219" s="4">
        <f t="shared" si="14"/>
        <v>3733.4085419901899</v>
      </c>
      <c r="AO219" s="4">
        <f t="shared" si="15"/>
        <v>3.7334085419901899</v>
      </c>
      <c r="AP219" s="4"/>
    </row>
    <row r="220" spans="1:42" x14ac:dyDescent="0.25">
      <c r="A220" t="s">
        <v>239</v>
      </c>
      <c r="B220" t="s">
        <v>20</v>
      </c>
      <c r="C220" t="s">
        <v>21</v>
      </c>
      <c r="D220">
        <v>1050.9000000000001</v>
      </c>
      <c r="E220">
        <v>1068.0999999999999</v>
      </c>
      <c r="F220">
        <v>1114.7</v>
      </c>
      <c r="G220">
        <v>1123.2</v>
      </c>
      <c r="H220">
        <v>1108.2</v>
      </c>
      <c r="I220">
        <v>1148.5</v>
      </c>
      <c r="J220">
        <v>1164.3</v>
      </c>
      <c r="K220">
        <v>1205.8</v>
      </c>
      <c r="L220">
        <v>1178.6999999999998</v>
      </c>
      <c r="M220">
        <v>1178.76822454844</v>
      </c>
      <c r="N220">
        <v>1187.9486788574363</v>
      </c>
      <c r="O220">
        <v>1183.8200093149105</v>
      </c>
      <c r="P220">
        <v>1185.0310411452158</v>
      </c>
      <c r="Q220">
        <v>1165.6062949881521</v>
      </c>
      <c r="R220">
        <v>1110.4712675607368</v>
      </c>
      <c r="S220">
        <v>1102.4657783475016</v>
      </c>
      <c r="T220">
        <v>1126.5254322766571</v>
      </c>
      <c r="U220">
        <v>1132.7161108008488</v>
      </c>
      <c r="V220">
        <v>1142.3213224681929</v>
      </c>
      <c r="W220">
        <v>1123.2435745647567</v>
      </c>
      <c r="X220">
        <v>1141.7849727485077</v>
      </c>
      <c r="AG220" t="s">
        <v>239</v>
      </c>
      <c r="AH220">
        <v>1123.2435745647567</v>
      </c>
      <c r="AI220">
        <v>5.869734632867849</v>
      </c>
      <c r="AJ220">
        <f t="shared" si="12"/>
        <v>6593.1417107690331</v>
      </c>
      <c r="AK220" s="4">
        <f t="shared" si="13"/>
        <v>6.5931417107690331</v>
      </c>
      <c r="AL220" s="4"/>
      <c r="AM220" s="4">
        <v>8.1836329315579999</v>
      </c>
      <c r="AN220" s="4">
        <f t="shared" si="14"/>
        <v>9192.2131069690677</v>
      </c>
      <c r="AO220" s="4">
        <f t="shared" si="15"/>
        <v>9.1922131069690671</v>
      </c>
      <c r="AP220" s="4"/>
    </row>
    <row r="221" spans="1:42" x14ac:dyDescent="0.25">
      <c r="A221" t="s">
        <v>240</v>
      </c>
      <c r="B221" t="s">
        <v>20</v>
      </c>
      <c r="C221" t="s">
        <v>21</v>
      </c>
      <c r="D221">
        <v>391.2</v>
      </c>
      <c r="E221">
        <v>396.9</v>
      </c>
      <c r="F221">
        <v>396.70000000000005</v>
      </c>
      <c r="G221">
        <v>407</v>
      </c>
      <c r="H221">
        <v>404.4</v>
      </c>
      <c r="I221">
        <v>449.2</v>
      </c>
      <c r="J221">
        <v>444.90000000000003</v>
      </c>
      <c r="K221">
        <v>461.7</v>
      </c>
      <c r="L221">
        <v>461.7</v>
      </c>
      <c r="M221">
        <v>470.90898809523816</v>
      </c>
      <c r="N221">
        <v>456.68167958545666</v>
      </c>
      <c r="O221">
        <v>462.30000443567167</v>
      </c>
      <c r="P221">
        <v>474.69498968076232</v>
      </c>
      <c r="Q221">
        <v>483.08997630437699</v>
      </c>
      <c r="R221">
        <v>442.13326806165901</v>
      </c>
      <c r="S221">
        <v>441.24874960644081</v>
      </c>
      <c r="T221">
        <v>467.19531700288189</v>
      </c>
      <c r="U221">
        <v>467.90766223612195</v>
      </c>
      <c r="V221">
        <v>457.48814530275109</v>
      </c>
      <c r="W221">
        <v>476.35295441141136</v>
      </c>
      <c r="X221">
        <v>494.22646855264287</v>
      </c>
      <c r="AG221" t="s">
        <v>240</v>
      </c>
      <c r="AH221">
        <v>476.35295441141136</v>
      </c>
      <c r="AI221">
        <v>5.869734632867849</v>
      </c>
      <c r="AJ221">
        <f t="shared" si="12"/>
        <v>2796.0654339775811</v>
      </c>
      <c r="AK221" s="4">
        <f t="shared" si="13"/>
        <v>2.796065433977581</v>
      </c>
      <c r="AL221" s="4"/>
      <c r="AM221" s="4">
        <v>8.1836329315579999</v>
      </c>
      <c r="AN221" s="4">
        <f t="shared" si="14"/>
        <v>3898.2977247661725</v>
      </c>
      <c r="AO221" s="4">
        <f t="shared" si="15"/>
        <v>3.8982977247661723</v>
      </c>
      <c r="AP221" s="4"/>
    </row>
    <row r="222" spans="1:42" x14ac:dyDescent="0.25">
      <c r="A222" t="s">
        <v>241</v>
      </c>
      <c r="B222" t="s">
        <v>20</v>
      </c>
      <c r="C222" t="s">
        <v>21</v>
      </c>
      <c r="Q222">
        <v>250.10858737655647</v>
      </c>
      <c r="R222">
        <v>261.80829926410468</v>
      </c>
      <c r="S222">
        <v>264.8643985419198</v>
      </c>
      <c r="T222">
        <v>265.1048132460532</v>
      </c>
      <c r="U222">
        <v>274.24467303453343</v>
      </c>
      <c r="V222">
        <v>279.61260744985674</v>
      </c>
      <c r="W222">
        <v>279.52964714441612</v>
      </c>
      <c r="X222">
        <v>290.54229543039321</v>
      </c>
      <c r="AG222" t="s">
        <v>241</v>
      </c>
      <c r="AH222">
        <v>279.52964714441612</v>
      </c>
      <c r="AI222">
        <v>6.4623422867120004</v>
      </c>
      <c r="AJ222">
        <f t="shared" si="12"/>
        <v>1806.4162591310446</v>
      </c>
      <c r="AK222" s="4">
        <f t="shared" si="13"/>
        <v>1.8064162591310446</v>
      </c>
      <c r="AL222" s="4"/>
      <c r="AM222" s="4">
        <v>4.6268244662900004</v>
      </c>
      <c r="AN222" s="4">
        <f t="shared" si="14"/>
        <v>1293.3346104611953</v>
      </c>
      <c r="AO222" s="4">
        <f t="shared" si="15"/>
        <v>1.2933346104611954</v>
      </c>
      <c r="AP222" s="4"/>
    </row>
    <row r="223" spans="1:42" x14ac:dyDescent="0.25">
      <c r="A223" t="s">
        <v>242</v>
      </c>
      <c r="B223" t="s">
        <v>20</v>
      </c>
      <c r="C223" t="s">
        <v>21</v>
      </c>
      <c r="Q223">
        <v>484.60665521683131</v>
      </c>
      <c r="R223">
        <v>499.06627146361404</v>
      </c>
      <c r="S223">
        <v>506.536695018226</v>
      </c>
      <c r="T223">
        <v>515.01705814401237</v>
      </c>
      <c r="U223">
        <v>530.68361498897866</v>
      </c>
      <c r="V223">
        <v>540.15530085959881</v>
      </c>
      <c r="W223">
        <v>539.70076391415046</v>
      </c>
      <c r="X223">
        <v>547.64318101310664</v>
      </c>
      <c r="AG223" t="s">
        <v>242</v>
      </c>
      <c r="AH223">
        <v>539.70076391415046</v>
      </c>
      <c r="AI223">
        <v>6.4623422867120004</v>
      </c>
      <c r="AJ223">
        <f t="shared" si="12"/>
        <v>3487.7310688131847</v>
      </c>
      <c r="AK223" s="4">
        <f t="shared" si="13"/>
        <v>3.4877310688131846</v>
      </c>
      <c r="AL223" s="4"/>
      <c r="AM223" s="4">
        <v>4.6268244662900004</v>
      </c>
      <c r="AN223" s="4">
        <f t="shared" si="14"/>
        <v>2497.1006989533948</v>
      </c>
      <c r="AO223" s="4">
        <f t="shared" si="15"/>
        <v>2.4971006989533948</v>
      </c>
      <c r="AP223" s="4"/>
    </row>
    <row r="224" spans="1:42" x14ac:dyDescent="0.25">
      <c r="A224" t="s">
        <v>243</v>
      </c>
      <c r="B224" t="s">
        <v>20</v>
      </c>
      <c r="C224" t="s">
        <v>21</v>
      </c>
      <c r="Q224">
        <v>790.98475740661229</v>
      </c>
      <c r="R224">
        <v>808.02542927228126</v>
      </c>
      <c r="S224">
        <v>834.30546780072905</v>
      </c>
      <c r="T224">
        <v>857.27181363111276</v>
      </c>
      <c r="U224">
        <v>881.27171197648795</v>
      </c>
      <c r="V224">
        <v>908.43796561604586</v>
      </c>
      <c r="W224">
        <v>952.58086576937058</v>
      </c>
      <c r="X224">
        <v>984.80807651434634</v>
      </c>
      <c r="AG224" t="s">
        <v>243</v>
      </c>
      <c r="AH224">
        <v>952.58086576937058</v>
      </c>
      <c r="AI224">
        <v>6.4623422867120004</v>
      </c>
      <c r="AJ224">
        <f t="shared" si="12"/>
        <v>6155.9036103741309</v>
      </c>
      <c r="AK224" s="4">
        <f t="shared" si="13"/>
        <v>6.1559036103741311</v>
      </c>
      <c r="AL224" s="4"/>
      <c r="AM224" s="4">
        <v>4.6268244662900004</v>
      </c>
      <c r="AN224" s="4">
        <f t="shared" si="14"/>
        <v>4407.4244558614346</v>
      </c>
      <c r="AO224" s="4">
        <f t="shared" si="15"/>
        <v>4.4074244558614346</v>
      </c>
      <c r="AP224" s="4"/>
    </row>
    <row r="225" spans="1:42" x14ac:dyDescent="0.25">
      <c r="A225" t="s">
        <v>244</v>
      </c>
      <c r="B225" t="s">
        <v>20</v>
      </c>
      <c r="C225" t="s">
        <v>21</v>
      </c>
      <c r="R225">
        <v>621.96191726854886</v>
      </c>
      <c r="S225">
        <v>650.33691636215997</v>
      </c>
      <c r="T225">
        <v>661.38738982371797</v>
      </c>
      <c r="U225">
        <v>698.77260063406675</v>
      </c>
      <c r="V225">
        <v>698.63426831518734</v>
      </c>
      <c r="W225">
        <v>680.52359053126122</v>
      </c>
      <c r="X225">
        <v>704.72845088507756</v>
      </c>
      <c r="AG225" t="s">
        <v>244</v>
      </c>
      <c r="AH225">
        <v>680.52359053126122</v>
      </c>
      <c r="AI225">
        <v>2.8851746672153999</v>
      </c>
      <c r="AJ225">
        <f t="shared" si="12"/>
        <v>1963.4294238432608</v>
      </c>
      <c r="AK225" s="4">
        <f t="shared" si="13"/>
        <v>1.9634294238432608</v>
      </c>
      <c r="AL225" s="4"/>
      <c r="AM225" s="4">
        <v>5.9638393754612</v>
      </c>
      <c r="AN225" s="4">
        <f t="shared" si="14"/>
        <v>4058.5333851405703</v>
      </c>
      <c r="AO225" s="4">
        <f t="shared" si="15"/>
        <v>4.0585333851405707</v>
      </c>
      <c r="AP225" s="4"/>
    </row>
    <row r="226" spans="1:42" x14ac:dyDescent="0.25">
      <c r="A226" t="s">
        <v>245</v>
      </c>
      <c r="B226" t="s">
        <v>20</v>
      </c>
      <c r="C226" t="s">
        <v>21</v>
      </c>
      <c r="R226">
        <v>366.95898446049466</v>
      </c>
      <c r="S226">
        <v>382.81548924076327</v>
      </c>
      <c r="T226">
        <v>390.62517027243592</v>
      </c>
      <c r="U226">
        <v>406.70978960514941</v>
      </c>
      <c r="V226">
        <v>411.50675401365572</v>
      </c>
      <c r="W226">
        <v>416.69699132634628</v>
      </c>
      <c r="X226">
        <v>435.24490507199857</v>
      </c>
      <c r="AG226" t="s">
        <v>245</v>
      </c>
      <c r="AH226">
        <v>416.69699132634628</v>
      </c>
      <c r="AI226">
        <v>2.8851746672153999</v>
      </c>
      <c r="AJ226">
        <f t="shared" si="12"/>
        <v>1202.2436032796495</v>
      </c>
      <c r="AK226" s="4">
        <f t="shared" si="13"/>
        <v>1.2022436032796495</v>
      </c>
      <c r="AL226" s="4"/>
      <c r="AM226" s="4">
        <v>5.9638393754612</v>
      </c>
      <c r="AN226" s="4">
        <f t="shared" si="14"/>
        <v>2485.1139245082782</v>
      </c>
      <c r="AO226" s="4">
        <f t="shared" si="15"/>
        <v>2.4851139245082781</v>
      </c>
      <c r="AP226" s="4"/>
    </row>
    <row r="227" spans="1:42" x14ac:dyDescent="0.25">
      <c r="A227" t="s">
        <v>246</v>
      </c>
      <c r="B227" t="s">
        <v>20</v>
      </c>
      <c r="C227" t="s">
        <v>21</v>
      </c>
      <c r="D227">
        <v>256.5</v>
      </c>
      <c r="E227">
        <v>256</v>
      </c>
      <c r="F227">
        <v>248.3</v>
      </c>
      <c r="G227">
        <v>249.8</v>
      </c>
      <c r="H227">
        <v>270.39999999999998</v>
      </c>
      <c r="I227">
        <v>256</v>
      </c>
      <c r="J227">
        <v>259.90000000000003</v>
      </c>
      <c r="K227">
        <v>260.5</v>
      </c>
      <c r="L227">
        <v>263.89999999999998</v>
      </c>
      <c r="M227">
        <v>266.61271122591756</v>
      </c>
      <c r="N227">
        <v>254.14644571428573</v>
      </c>
      <c r="O227">
        <v>258.28869445084041</v>
      </c>
      <c r="P227">
        <v>261.99918417523469</v>
      </c>
      <c r="Q227">
        <v>271.93776732728696</v>
      </c>
      <c r="R227">
        <v>278.04725322827755</v>
      </c>
      <c r="S227">
        <v>283.37652253349569</v>
      </c>
      <c r="T227">
        <v>297.76648637820512</v>
      </c>
      <c r="U227">
        <v>287.11171101931023</v>
      </c>
      <c r="V227">
        <v>285.96392323306884</v>
      </c>
      <c r="W227">
        <v>283.11731116732926</v>
      </c>
      <c r="X227">
        <v>287.0579381821517</v>
      </c>
      <c r="AG227" t="s">
        <v>246</v>
      </c>
      <c r="AH227">
        <v>283.11731116732926</v>
      </c>
      <c r="AI227">
        <v>2.8851746672153999</v>
      </c>
      <c r="AJ227">
        <f t="shared" si="12"/>
        <v>816.84289403011803</v>
      </c>
      <c r="AK227" s="4">
        <f t="shared" si="13"/>
        <v>0.81684289403011801</v>
      </c>
      <c r="AL227" s="4"/>
      <c r="AM227" s="4">
        <v>5.9638393754612</v>
      </c>
      <c r="AN227" s="4">
        <f t="shared" si="14"/>
        <v>1688.4661682144192</v>
      </c>
      <c r="AO227" s="4">
        <f t="shared" si="15"/>
        <v>1.6884661682144193</v>
      </c>
      <c r="AP227" s="4"/>
    </row>
    <row r="228" spans="1:42" x14ac:dyDescent="0.25">
      <c r="A228" t="s">
        <v>247</v>
      </c>
      <c r="B228" t="s">
        <v>20</v>
      </c>
      <c r="C228" t="s">
        <v>21</v>
      </c>
      <c r="D228">
        <v>236.89999999999998</v>
      </c>
      <c r="E228">
        <v>245.9</v>
      </c>
      <c r="F228">
        <v>247</v>
      </c>
      <c r="G228">
        <v>249.6</v>
      </c>
      <c r="H228">
        <v>246.9</v>
      </c>
      <c r="I228">
        <v>250.89999999999998</v>
      </c>
      <c r="J228">
        <v>257</v>
      </c>
      <c r="K228">
        <v>257.7</v>
      </c>
      <c r="L228">
        <v>260</v>
      </c>
      <c r="M228">
        <v>255.23763857496505</v>
      </c>
      <c r="N228">
        <v>256.94429714285712</v>
      </c>
      <c r="O228">
        <v>253.03034768593142</v>
      </c>
      <c r="P228">
        <v>255.52476531068393</v>
      </c>
      <c r="Q228">
        <v>262.29394244765422</v>
      </c>
      <c r="R228">
        <v>267.33396804552422</v>
      </c>
      <c r="S228">
        <v>274.4633982947625</v>
      </c>
      <c r="T228">
        <v>291.3571113782051</v>
      </c>
      <c r="U228">
        <v>290.05851666826783</v>
      </c>
      <c r="V228">
        <v>284.49728732238424</v>
      </c>
      <c r="W228">
        <v>284.35177087097941</v>
      </c>
      <c r="X228">
        <v>288.80512702925802</v>
      </c>
      <c r="AG228" t="s">
        <v>247</v>
      </c>
      <c r="AH228">
        <v>284.35177087097941</v>
      </c>
      <c r="AI228">
        <v>2.8851746672153999</v>
      </c>
      <c r="AJ228">
        <f t="shared" si="12"/>
        <v>820.40452589478764</v>
      </c>
      <c r="AK228" s="4">
        <f t="shared" si="13"/>
        <v>0.82040452589478763</v>
      </c>
      <c r="AL228" s="4"/>
      <c r="AM228" s="4">
        <v>5.9638393754612</v>
      </c>
      <c r="AN228" s="4">
        <f t="shared" si="14"/>
        <v>1695.828287602468</v>
      </c>
      <c r="AO228" s="4">
        <f t="shared" si="15"/>
        <v>1.695828287602468</v>
      </c>
      <c r="AP228" s="4"/>
    </row>
    <row r="229" spans="1:42" x14ac:dyDescent="0.25">
      <c r="A229" t="s">
        <v>248</v>
      </c>
      <c r="B229" t="s">
        <v>20</v>
      </c>
      <c r="C229" t="s">
        <v>21</v>
      </c>
      <c r="D229">
        <v>229.9</v>
      </c>
      <c r="E229">
        <v>235.1</v>
      </c>
      <c r="F229">
        <v>235.39999999999998</v>
      </c>
      <c r="G229">
        <v>229.6</v>
      </c>
      <c r="H229">
        <v>246.6</v>
      </c>
      <c r="I229">
        <v>240.1</v>
      </c>
      <c r="J229">
        <v>236.5</v>
      </c>
      <c r="K229">
        <v>230</v>
      </c>
      <c r="L229">
        <v>221.70000000000002</v>
      </c>
      <c r="M229">
        <v>224.54924120116243</v>
      </c>
      <c r="N229">
        <v>226.98962285714288</v>
      </c>
      <c r="O229">
        <v>228.84418604651162</v>
      </c>
      <c r="P229">
        <v>226.3441551184622</v>
      </c>
      <c r="Q229">
        <v>231.30094054417197</v>
      </c>
      <c r="R229">
        <v>244.52814620267017</v>
      </c>
      <c r="S229">
        <v>253.88266341859526</v>
      </c>
      <c r="T229">
        <v>255.40051081730769</v>
      </c>
      <c r="U229">
        <v>260.80976078393701</v>
      </c>
      <c r="V229">
        <v>255.50878390847024</v>
      </c>
      <c r="W229">
        <v>251.88042103361045</v>
      </c>
      <c r="X229">
        <v>247.75055489314866</v>
      </c>
      <c r="AG229" t="s">
        <v>248</v>
      </c>
      <c r="AH229">
        <v>251.88042103361045</v>
      </c>
      <c r="AI229">
        <v>2.8851746672153999</v>
      </c>
      <c r="AJ229">
        <f t="shared" si="12"/>
        <v>726.71900993372185</v>
      </c>
      <c r="AK229" s="4">
        <f t="shared" si="13"/>
        <v>0.72671900993372185</v>
      </c>
      <c r="AL229" s="4"/>
      <c r="AM229" s="4">
        <v>5.9638393754612</v>
      </c>
      <c r="AN229" s="4">
        <f t="shared" si="14"/>
        <v>1502.1743728679915</v>
      </c>
      <c r="AO229" s="4">
        <f t="shared" si="15"/>
        <v>1.5021743728679915</v>
      </c>
      <c r="AP229" s="4"/>
    </row>
    <row r="230" spans="1:42" x14ac:dyDescent="0.25">
      <c r="A230" t="s">
        <v>249</v>
      </c>
      <c r="B230" t="s">
        <v>20</v>
      </c>
      <c r="C230" t="s">
        <v>21</v>
      </c>
      <c r="D230">
        <v>245.8</v>
      </c>
      <c r="E230">
        <v>254.9</v>
      </c>
      <c r="F230">
        <v>263.60000000000002</v>
      </c>
      <c r="G230">
        <v>261.2</v>
      </c>
      <c r="H230">
        <v>279.2</v>
      </c>
      <c r="I230">
        <v>268.40000000000003</v>
      </c>
      <c r="J230">
        <v>260.8</v>
      </c>
      <c r="K230">
        <v>267.90000000000003</v>
      </c>
      <c r="L230">
        <v>258.39999999999998</v>
      </c>
      <c r="M230">
        <v>260.03848886018727</v>
      </c>
      <c r="N230">
        <v>256.42768000000001</v>
      </c>
      <c r="O230">
        <v>254.99599355284366</v>
      </c>
      <c r="P230">
        <v>254.41793696915511</v>
      </c>
      <c r="Q230">
        <v>257.7252379352816</v>
      </c>
      <c r="R230">
        <v>270.06349310571238</v>
      </c>
      <c r="S230">
        <v>282.72326431181489</v>
      </c>
      <c r="T230">
        <v>303.44586338141022</v>
      </c>
      <c r="U230">
        <v>302.81390143145353</v>
      </c>
      <c r="V230">
        <v>294.77006827828012</v>
      </c>
      <c r="W230">
        <v>303.1521322732201</v>
      </c>
      <c r="X230">
        <v>298.57338347243876</v>
      </c>
      <c r="AG230" t="s">
        <v>249</v>
      </c>
      <c r="AH230">
        <v>303.1521322732201</v>
      </c>
      <c r="AI230">
        <v>2.8851746672153999</v>
      </c>
      <c r="AJ230">
        <f t="shared" si="12"/>
        <v>874.64685234702677</v>
      </c>
      <c r="AK230" s="4">
        <f t="shared" si="13"/>
        <v>0.87464685234702677</v>
      </c>
      <c r="AL230" s="4"/>
      <c r="AM230" s="4">
        <v>5.9638393754612</v>
      </c>
      <c r="AN230" s="4">
        <f t="shared" si="14"/>
        <v>1807.9506232060521</v>
      </c>
      <c r="AO230" s="4">
        <f t="shared" si="15"/>
        <v>1.807950623206052</v>
      </c>
      <c r="AP230" s="4"/>
    </row>
    <row r="231" spans="1:42" x14ac:dyDescent="0.25">
      <c r="A231" t="s">
        <v>250</v>
      </c>
      <c r="B231" t="s">
        <v>20</v>
      </c>
      <c r="C231" t="s">
        <v>21</v>
      </c>
      <c r="D231">
        <v>332.5</v>
      </c>
      <c r="E231">
        <v>317.8</v>
      </c>
      <c r="F231">
        <v>332.7</v>
      </c>
      <c r="G231">
        <v>336.90000000000003</v>
      </c>
      <c r="H231">
        <v>350.9</v>
      </c>
      <c r="I231">
        <v>346.29999999999995</v>
      </c>
      <c r="J231">
        <v>348.7</v>
      </c>
      <c r="K231">
        <v>354.59999999999997</v>
      </c>
      <c r="L231">
        <v>344.29999999999995</v>
      </c>
      <c r="M231">
        <v>344.6202776880852</v>
      </c>
      <c r="N231">
        <v>343.60978285714287</v>
      </c>
      <c r="O231">
        <v>354.68279990789779</v>
      </c>
      <c r="P231">
        <v>360.00109521680821</v>
      </c>
      <c r="Q231">
        <v>377.5678199529728</v>
      </c>
      <c r="R231">
        <v>377.30098489822717</v>
      </c>
      <c r="S231">
        <v>393.25147178237921</v>
      </c>
      <c r="T231">
        <v>407.2272636217948</v>
      </c>
      <c r="U231">
        <v>433.90647516572199</v>
      </c>
      <c r="V231">
        <v>442.64775788890938</v>
      </c>
      <c r="W231">
        <v>435.72686122153959</v>
      </c>
      <c r="X231">
        <v>432.35869026873343</v>
      </c>
      <c r="AG231" t="s">
        <v>250</v>
      </c>
      <c r="AH231">
        <v>435.72686122153959</v>
      </c>
      <c r="AI231">
        <v>2.8851746672153999</v>
      </c>
      <c r="AJ231">
        <f t="shared" si="12"/>
        <v>1257.1481018216662</v>
      </c>
      <c r="AK231" s="4">
        <f t="shared" si="13"/>
        <v>1.2571481018216661</v>
      </c>
      <c r="AL231" s="4"/>
      <c r="AM231" s="4">
        <v>5.9638393754612</v>
      </c>
      <c r="AN231" s="4">
        <f t="shared" si="14"/>
        <v>2598.6050118991357</v>
      </c>
      <c r="AO231" s="4">
        <f t="shared" si="15"/>
        <v>2.5986050118991355</v>
      </c>
      <c r="AP231" s="4"/>
    </row>
    <row r="232" spans="1:42" x14ac:dyDescent="0.25">
      <c r="A232" t="s">
        <v>251</v>
      </c>
      <c r="B232" t="s">
        <v>20</v>
      </c>
      <c r="C232" t="s">
        <v>21</v>
      </c>
      <c r="D232">
        <v>331.1</v>
      </c>
      <c r="E232">
        <v>338.9</v>
      </c>
      <c r="F232">
        <v>332.4</v>
      </c>
      <c r="G232">
        <v>333.4</v>
      </c>
      <c r="H232">
        <v>317.59999999999997</v>
      </c>
      <c r="I232">
        <v>328.59999999999997</v>
      </c>
      <c r="J232">
        <v>324</v>
      </c>
      <c r="K232">
        <v>332.1</v>
      </c>
      <c r="L232">
        <v>332.6</v>
      </c>
      <c r="M232">
        <v>336.51674738994728</v>
      </c>
      <c r="N232">
        <v>339.72317714285714</v>
      </c>
      <c r="O232">
        <v>344.52118351370024</v>
      </c>
      <c r="P232">
        <v>338.32582700044708</v>
      </c>
      <c r="Q232">
        <v>349.13748740342623</v>
      </c>
      <c r="R232">
        <v>346.31402932808055</v>
      </c>
      <c r="S232">
        <v>360.86681892001627</v>
      </c>
      <c r="T232">
        <v>364.79020432692306</v>
      </c>
      <c r="U232">
        <v>384.9172446920935</v>
      </c>
      <c r="V232">
        <v>386.97115704004426</v>
      </c>
      <c r="W232">
        <v>387.94366642573186</v>
      </c>
      <c r="X232">
        <v>381.48095019719347</v>
      </c>
      <c r="AG232" t="s">
        <v>251</v>
      </c>
      <c r="AH232">
        <v>387.94366642573186</v>
      </c>
      <c r="AI232">
        <v>2.8851746672153999</v>
      </c>
      <c r="AJ232">
        <f t="shared" si="12"/>
        <v>1119.2852386781831</v>
      </c>
      <c r="AK232" s="4">
        <f t="shared" si="13"/>
        <v>1.1192852386781831</v>
      </c>
      <c r="AL232" s="4"/>
      <c r="AM232" s="4">
        <v>5.9638393754612</v>
      </c>
      <c r="AN232" s="4">
        <f t="shared" si="14"/>
        <v>2313.6337132905646</v>
      </c>
      <c r="AO232" s="4">
        <f t="shared" si="15"/>
        <v>2.3136337132905647</v>
      </c>
      <c r="AP232" s="4"/>
    </row>
    <row r="233" spans="1:42" x14ac:dyDescent="0.25">
      <c r="A233" t="s">
        <v>252</v>
      </c>
      <c r="B233" t="s">
        <v>20</v>
      </c>
      <c r="C233" t="s">
        <v>21</v>
      </c>
      <c r="D233">
        <v>178.29999999999998</v>
      </c>
      <c r="E233">
        <v>190.1</v>
      </c>
      <c r="F233">
        <v>204</v>
      </c>
      <c r="G233">
        <v>198.5</v>
      </c>
      <c r="H233">
        <v>212</v>
      </c>
      <c r="I233">
        <v>205.2</v>
      </c>
      <c r="J233">
        <v>195.9</v>
      </c>
      <c r="K233">
        <v>196.6</v>
      </c>
      <c r="L233">
        <v>206.1</v>
      </c>
      <c r="M233">
        <v>203.79042435238384</v>
      </c>
      <c r="N233">
        <v>200.74012053379252</v>
      </c>
      <c r="O233">
        <v>207.73784033225661</v>
      </c>
      <c r="P233">
        <v>205.41132713440405</v>
      </c>
      <c r="Q233">
        <v>208.02902499703831</v>
      </c>
      <c r="R233">
        <v>204.88132660418168</v>
      </c>
      <c r="S233">
        <v>205.65919883112142</v>
      </c>
      <c r="T233">
        <v>208.32135785007071</v>
      </c>
      <c r="U233">
        <v>206.73752016593687</v>
      </c>
      <c r="V233">
        <v>199.83661889782127</v>
      </c>
      <c r="W233">
        <v>210.15812044850307</v>
      </c>
      <c r="X233">
        <v>216.41148430286242</v>
      </c>
      <c r="AG233" t="s">
        <v>252</v>
      </c>
      <c r="AH233">
        <v>210.15812044850307</v>
      </c>
      <c r="AI233">
        <v>7.5249767715999996</v>
      </c>
      <c r="AJ233">
        <f t="shared" si="12"/>
        <v>1581.4349747381004</v>
      </c>
      <c r="AK233" s="4">
        <f t="shared" si="13"/>
        <v>1.5814349747381005</v>
      </c>
      <c r="AL233" s="4"/>
      <c r="AM233" s="4">
        <v>11.189737356</v>
      </c>
      <c r="AN233" s="4">
        <f t="shared" si="14"/>
        <v>2351.6141710493621</v>
      </c>
      <c r="AO233" s="4">
        <f t="shared" si="15"/>
        <v>2.3516141710493619</v>
      </c>
      <c r="AP233" s="4"/>
    </row>
    <row r="234" spans="1:42" x14ac:dyDescent="0.25">
      <c r="A234" t="s">
        <v>253</v>
      </c>
      <c r="B234" t="s">
        <v>20</v>
      </c>
      <c r="C234" t="s">
        <v>21</v>
      </c>
      <c r="D234">
        <v>199.2</v>
      </c>
      <c r="E234">
        <v>200.1</v>
      </c>
      <c r="F234">
        <v>205.20000000000002</v>
      </c>
      <c r="G234">
        <v>204.20000000000002</v>
      </c>
      <c r="H234">
        <v>222.6</v>
      </c>
      <c r="I234">
        <v>222.3</v>
      </c>
      <c r="J234">
        <v>212.8</v>
      </c>
      <c r="K234">
        <v>214.5</v>
      </c>
      <c r="L234">
        <v>223.1</v>
      </c>
      <c r="M234">
        <v>229.74412861606694</v>
      </c>
      <c r="N234">
        <v>229.38811881188116</v>
      </c>
      <c r="O234">
        <v>227.18998615597602</v>
      </c>
      <c r="P234">
        <v>225.45832628909551</v>
      </c>
      <c r="Q234">
        <v>223.52902499703828</v>
      </c>
      <c r="R234">
        <v>229.79790915645279</v>
      </c>
      <c r="S234">
        <v>224.75978327042495</v>
      </c>
      <c r="T234">
        <v>227.37161716171616</v>
      </c>
      <c r="U234">
        <v>227.06252592763309</v>
      </c>
      <c r="V234">
        <v>221.9273797040662</v>
      </c>
      <c r="W234">
        <v>229.87817593341811</v>
      </c>
      <c r="X234">
        <v>233.19635272391506</v>
      </c>
      <c r="AG234" t="s">
        <v>253</v>
      </c>
      <c r="AH234">
        <v>229.87817593341811</v>
      </c>
      <c r="AI234">
        <v>7.5249767715999996</v>
      </c>
      <c r="AJ234">
        <f t="shared" si="12"/>
        <v>1729.8279341967493</v>
      </c>
      <c r="AK234" s="4">
        <f t="shared" si="13"/>
        <v>1.7298279341967493</v>
      </c>
      <c r="AL234" s="4"/>
      <c r="AM234" s="4">
        <v>11.189737356</v>
      </c>
      <c r="AN234" s="4">
        <f t="shared" si="14"/>
        <v>2572.2764125713088</v>
      </c>
      <c r="AO234" s="4">
        <f t="shared" si="15"/>
        <v>2.5722764125713087</v>
      </c>
      <c r="AP234" s="4"/>
    </row>
    <row r="235" spans="1:42" x14ac:dyDescent="0.25">
      <c r="A235" t="s">
        <v>254</v>
      </c>
      <c r="B235" t="s">
        <v>20</v>
      </c>
      <c r="C235" t="s">
        <v>21</v>
      </c>
      <c r="D235">
        <v>143.19999999999999</v>
      </c>
      <c r="E235">
        <v>153.4</v>
      </c>
      <c r="F235">
        <v>149.5</v>
      </c>
      <c r="G235">
        <v>150.9</v>
      </c>
      <c r="H235">
        <v>170.20000000000002</v>
      </c>
      <c r="I235">
        <v>161.10000000000002</v>
      </c>
      <c r="J235">
        <v>156.30000000000001</v>
      </c>
      <c r="K235">
        <v>160</v>
      </c>
      <c r="L235">
        <v>163.5</v>
      </c>
      <c r="M235">
        <v>168.70748916439874</v>
      </c>
      <c r="N235">
        <v>168.29586741282824</v>
      </c>
      <c r="O235">
        <v>161.66778957083525</v>
      </c>
      <c r="P235">
        <v>160.9231373022582</v>
      </c>
      <c r="Q235">
        <v>167.61544840658692</v>
      </c>
      <c r="R235">
        <v>163.49826964671956</v>
      </c>
      <c r="S235">
        <v>163.40350663582129</v>
      </c>
      <c r="T235">
        <v>172.87972654408298</v>
      </c>
      <c r="U235">
        <v>166.57353076745792</v>
      </c>
      <c r="V235">
        <v>165.8796807643015</v>
      </c>
      <c r="W235">
        <v>171.48363195006357</v>
      </c>
      <c r="X235">
        <v>172.47330332409973</v>
      </c>
      <c r="AG235" t="s">
        <v>254</v>
      </c>
      <c r="AH235">
        <v>171.48363195006357</v>
      </c>
      <c r="AI235">
        <v>7.5249767715999996</v>
      </c>
      <c r="AJ235">
        <f t="shared" si="12"/>
        <v>1290.4103471338319</v>
      </c>
      <c r="AK235" s="4">
        <f t="shared" si="13"/>
        <v>1.290410347133832</v>
      </c>
      <c r="AL235" s="4"/>
      <c r="AM235" s="4">
        <v>11.189737356</v>
      </c>
      <c r="AN235" s="4">
        <f t="shared" si="14"/>
        <v>1918.8568023741814</v>
      </c>
      <c r="AO235" s="4">
        <f t="shared" si="15"/>
        <v>1.9188568023741814</v>
      </c>
      <c r="AP235" s="4"/>
    </row>
    <row r="236" spans="1:42" x14ac:dyDescent="0.25">
      <c r="A236" t="s">
        <v>255</v>
      </c>
      <c r="B236" t="s">
        <v>20</v>
      </c>
      <c r="C236" t="s">
        <v>21</v>
      </c>
      <c r="D236">
        <v>333</v>
      </c>
      <c r="E236">
        <v>352.59999999999997</v>
      </c>
      <c r="F236">
        <v>361.70000000000005</v>
      </c>
      <c r="G236">
        <v>357.90000000000003</v>
      </c>
      <c r="H236">
        <v>388</v>
      </c>
      <c r="I236">
        <v>381.2</v>
      </c>
      <c r="J236">
        <v>365.5</v>
      </c>
      <c r="K236">
        <v>376.3</v>
      </c>
      <c r="L236">
        <v>391.20000000000005</v>
      </c>
      <c r="M236">
        <v>409.49799415381511</v>
      </c>
      <c r="N236">
        <v>405.42819629789068</v>
      </c>
      <c r="O236">
        <v>396.17688047992618</v>
      </c>
      <c r="P236">
        <v>397.4107957976089</v>
      </c>
      <c r="Q236">
        <v>391.26223196303761</v>
      </c>
      <c r="R236">
        <v>396.37069214131219</v>
      </c>
      <c r="S236">
        <v>406.76615122366979</v>
      </c>
      <c r="T236">
        <v>407.77065063649218</v>
      </c>
      <c r="U236">
        <v>408.03725512790959</v>
      </c>
      <c r="V236">
        <v>409.58298963066528</v>
      </c>
      <c r="W236">
        <v>414.73911686510229</v>
      </c>
      <c r="X236">
        <v>424.90971837488456</v>
      </c>
      <c r="AG236" t="s">
        <v>255</v>
      </c>
      <c r="AH236">
        <v>414.73911686510229</v>
      </c>
      <c r="AI236">
        <v>7.5249767715999996</v>
      </c>
      <c r="AJ236">
        <f t="shared" si="12"/>
        <v>3120.9022206837922</v>
      </c>
      <c r="AK236" s="4">
        <f t="shared" si="13"/>
        <v>3.1209022206837922</v>
      </c>
      <c r="AL236" s="4"/>
      <c r="AM236" s="4">
        <v>11.189737356</v>
      </c>
      <c r="AN236" s="4">
        <f t="shared" si="14"/>
        <v>4640.8217889798843</v>
      </c>
      <c r="AO236" s="4">
        <f t="shared" si="15"/>
        <v>4.640821788979884</v>
      </c>
      <c r="AP236" s="4"/>
    </row>
    <row r="237" spans="1:42" x14ac:dyDescent="0.25">
      <c r="A237" t="s">
        <v>256</v>
      </c>
      <c r="B237" t="s">
        <v>20</v>
      </c>
      <c r="C237" t="s">
        <v>21</v>
      </c>
      <c r="D237">
        <v>664.9</v>
      </c>
      <c r="E237">
        <v>674.9</v>
      </c>
      <c r="F237">
        <v>700.9</v>
      </c>
      <c r="G237">
        <v>689.5</v>
      </c>
      <c r="H237">
        <v>740.9</v>
      </c>
      <c r="I237">
        <v>720.6</v>
      </c>
      <c r="J237">
        <v>670.30000000000007</v>
      </c>
      <c r="K237">
        <v>710.2</v>
      </c>
      <c r="L237">
        <v>745.90000000000009</v>
      </c>
      <c r="M237">
        <v>738.94943050095753</v>
      </c>
      <c r="N237">
        <v>741.13555746879035</v>
      </c>
      <c r="O237">
        <v>726.76686663590226</v>
      </c>
      <c r="P237">
        <v>724.90433522521437</v>
      </c>
      <c r="Q237">
        <v>728.78220589977479</v>
      </c>
      <c r="R237">
        <v>749.19379956741159</v>
      </c>
      <c r="S237">
        <v>749.46568854255463</v>
      </c>
      <c r="T237">
        <v>740.32449316360191</v>
      </c>
      <c r="U237">
        <v>745.83579165706374</v>
      </c>
      <c r="V237">
        <v>753.42008621694049</v>
      </c>
      <c r="W237">
        <v>769.78136631603286</v>
      </c>
      <c r="X237">
        <v>780.05503231763623</v>
      </c>
      <c r="AG237" t="s">
        <v>256</v>
      </c>
      <c r="AH237">
        <v>769.78136631603286</v>
      </c>
      <c r="AI237">
        <v>7.5249767715999996</v>
      </c>
      <c r="AJ237">
        <f t="shared" si="12"/>
        <v>5792.5869007386573</v>
      </c>
      <c r="AK237" s="4">
        <f t="shared" si="13"/>
        <v>5.792586900738657</v>
      </c>
      <c r="AL237" s="4"/>
      <c r="AM237" s="4">
        <v>11.189737356</v>
      </c>
      <c r="AN237" s="4">
        <f t="shared" si="14"/>
        <v>8613.6513106192324</v>
      </c>
      <c r="AO237" s="4">
        <f t="shared" si="15"/>
        <v>8.6136513106192325</v>
      </c>
      <c r="AP237" s="4"/>
    </row>
    <row r="238" spans="1:42" x14ac:dyDescent="0.25">
      <c r="A238" t="s">
        <v>257</v>
      </c>
      <c r="B238" t="s">
        <v>20</v>
      </c>
      <c r="C238" t="s">
        <v>21</v>
      </c>
      <c r="D238">
        <v>115.19999999999999</v>
      </c>
      <c r="E238">
        <v>125</v>
      </c>
      <c r="F238">
        <v>129.29999999999998</v>
      </c>
      <c r="G238">
        <v>131.1</v>
      </c>
      <c r="H238">
        <v>144.10000000000002</v>
      </c>
      <c r="I238">
        <v>139.1</v>
      </c>
      <c r="J238">
        <v>141.30000000000001</v>
      </c>
      <c r="K238">
        <v>141.20000000000002</v>
      </c>
      <c r="L238">
        <v>151.70000000000002</v>
      </c>
      <c r="M238">
        <v>159.509837717972</v>
      </c>
      <c r="N238">
        <v>155.86909169177787</v>
      </c>
      <c r="O238">
        <v>146.39533917858793</v>
      </c>
      <c r="P238">
        <v>150.21152034778407</v>
      </c>
      <c r="Q238">
        <v>150.68829522568416</v>
      </c>
      <c r="R238">
        <v>157.67408074981972</v>
      </c>
      <c r="S238">
        <v>156.19323024473397</v>
      </c>
      <c r="T238">
        <v>153.43250825082507</v>
      </c>
      <c r="U238">
        <v>156.95864254436503</v>
      </c>
      <c r="V238">
        <v>155.34261913084001</v>
      </c>
      <c r="W238">
        <v>166.43942896774939</v>
      </c>
      <c r="X238">
        <v>172.32908587257617</v>
      </c>
      <c r="AG238" t="s">
        <v>257</v>
      </c>
      <c r="AH238">
        <v>166.43942896774939</v>
      </c>
      <c r="AI238">
        <v>7.5249767715999996</v>
      </c>
      <c r="AJ238">
        <f t="shared" si="12"/>
        <v>1252.4528368606823</v>
      </c>
      <c r="AK238" s="4">
        <f t="shared" si="13"/>
        <v>1.2524528368606822</v>
      </c>
      <c r="AL238" s="4"/>
      <c r="AM238" s="4">
        <v>11.189737356</v>
      </c>
      <c r="AN238" s="4">
        <f t="shared" si="14"/>
        <v>1862.4134958317338</v>
      </c>
      <c r="AO238" s="4">
        <f t="shared" si="15"/>
        <v>1.8624134958317338</v>
      </c>
      <c r="AP238" s="4"/>
    </row>
    <row r="239" spans="1:42" x14ac:dyDescent="0.25">
      <c r="A239" t="s">
        <v>258</v>
      </c>
      <c r="B239" t="s">
        <v>20</v>
      </c>
      <c r="C239" t="s">
        <v>21</v>
      </c>
      <c r="D239">
        <v>442.20000000000005</v>
      </c>
      <c r="E239">
        <v>462.40000000000003</v>
      </c>
      <c r="F239">
        <v>472.8</v>
      </c>
      <c r="G239">
        <v>449.1</v>
      </c>
      <c r="H239">
        <v>497.5</v>
      </c>
      <c r="I239">
        <v>483.6</v>
      </c>
      <c r="J239">
        <v>462.6</v>
      </c>
      <c r="K239">
        <v>477.7</v>
      </c>
      <c r="L239">
        <v>503.79999999999995</v>
      </c>
      <c r="M239">
        <v>512.59291402076406</v>
      </c>
      <c r="N239">
        <v>501.46693930262586</v>
      </c>
      <c r="O239">
        <v>492.95745269958468</v>
      </c>
      <c r="P239">
        <v>487.98761019200572</v>
      </c>
      <c r="Q239">
        <v>500.83158393555271</v>
      </c>
      <c r="R239">
        <v>513.05591204037501</v>
      </c>
      <c r="S239">
        <v>512.65978327042501</v>
      </c>
      <c r="T239">
        <v>516.99344648750582</v>
      </c>
      <c r="U239">
        <v>526.56103941000231</v>
      </c>
      <c r="V239">
        <v>520.29127344751248</v>
      </c>
      <c r="W239">
        <v>535.42578892613562</v>
      </c>
      <c r="X239">
        <v>542.75550554016615</v>
      </c>
      <c r="AG239" t="s">
        <v>258</v>
      </c>
      <c r="AH239">
        <v>535.42578892613562</v>
      </c>
      <c r="AI239">
        <v>7.5249767715999996</v>
      </c>
      <c r="AJ239">
        <f t="shared" si="12"/>
        <v>4029.0666245847747</v>
      </c>
      <c r="AK239" s="4">
        <f t="shared" si="13"/>
        <v>4.0290666245847744</v>
      </c>
      <c r="AL239" s="4"/>
      <c r="AM239" s="4">
        <v>11.189737356</v>
      </c>
      <c r="AN239" s="4">
        <f t="shared" si="14"/>
        <v>5991.273951712551</v>
      </c>
      <c r="AO239" s="4">
        <f t="shared" si="15"/>
        <v>5.9912739517125511</v>
      </c>
      <c r="AP239" s="4"/>
    </row>
    <row r="240" spans="1:42" x14ac:dyDescent="0.25">
      <c r="A240" t="s">
        <v>259</v>
      </c>
      <c r="B240" t="s">
        <v>20</v>
      </c>
      <c r="C240" t="s">
        <v>21</v>
      </c>
      <c r="D240">
        <v>983.80000000000007</v>
      </c>
      <c r="E240">
        <v>984.3</v>
      </c>
      <c r="F240">
        <v>1054</v>
      </c>
      <c r="G240">
        <v>1036.3</v>
      </c>
      <c r="H240">
        <v>1081.3000000000002</v>
      </c>
      <c r="I240">
        <v>1059.0999999999999</v>
      </c>
      <c r="J240">
        <v>1016.1</v>
      </c>
      <c r="K240">
        <v>1019.2</v>
      </c>
      <c r="L240">
        <v>1077.0999999999999</v>
      </c>
      <c r="M240">
        <v>1098.7444511641972</v>
      </c>
      <c r="N240">
        <v>1069.2125699526473</v>
      </c>
      <c r="O240">
        <v>1057.1236732810337</v>
      </c>
      <c r="P240">
        <v>1048.9986233546674</v>
      </c>
      <c r="Q240">
        <v>1063.8346404454448</v>
      </c>
      <c r="R240">
        <v>1101.4607786589763</v>
      </c>
      <c r="S240">
        <v>1111.0730427371241</v>
      </c>
      <c r="T240">
        <v>1120.4742338519568</v>
      </c>
      <c r="U240">
        <v>1134.3589997695319</v>
      </c>
      <c r="V240">
        <v>1139.1251660258652</v>
      </c>
      <c r="W240">
        <v>1159.0834123222749</v>
      </c>
      <c r="X240">
        <v>1165.0575023084025</v>
      </c>
      <c r="AG240" t="s">
        <v>259</v>
      </c>
      <c r="AH240">
        <v>1159.0834123222749</v>
      </c>
      <c r="AI240">
        <v>7.5249767715999996</v>
      </c>
      <c r="AJ240">
        <f t="shared" si="12"/>
        <v>8722.0757540719824</v>
      </c>
      <c r="AK240" s="4">
        <f t="shared" si="13"/>
        <v>8.722075754071982</v>
      </c>
      <c r="AL240" s="4"/>
      <c r="AM240" s="4">
        <v>11.189737356</v>
      </c>
      <c r="AN240" s="4">
        <f t="shared" si="14"/>
        <v>12969.838957582509</v>
      </c>
      <c r="AO240" s="4">
        <f t="shared" si="15"/>
        <v>12.969838957582509</v>
      </c>
      <c r="AP240" s="4"/>
    </row>
    <row r="241" spans="1:42" x14ac:dyDescent="0.25">
      <c r="A241" t="s">
        <v>260</v>
      </c>
      <c r="B241" t="s">
        <v>20</v>
      </c>
      <c r="C241" t="s">
        <v>21</v>
      </c>
      <c r="D241">
        <v>1264.5</v>
      </c>
      <c r="E241">
        <v>1296.7</v>
      </c>
      <c r="F241">
        <v>1337.1000000000001</v>
      </c>
      <c r="G241">
        <v>1296.7</v>
      </c>
      <c r="H241">
        <v>1367.7</v>
      </c>
      <c r="I241">
        <v>1328.7</v>
      </c>
      <c r="J241">
        <v>1279</v>
      </c>
      <c r="K241">
        <v>1308.5</v>
      </c>
      <c r="L241">
        <v>1351.7</v>
      </c>
      <c r="M241">
        <v>1381.7617377280517</v>
      </c>
      <c r="N241">
        <v>1346.2698665518724</v>
      </c>
      <c r="O241">
        <v>1318.1938624826951</v>
      </c>
      <c r="P241">
        <v>1317.8804492211084</v>
      </c>
      <c r="Q241">
        <v>1319.2371046084586</v>
      </c>
      <c r="R241">
        <v>1346.7503604902668</v>
      </c>
      <c r="S241">
        <v>1337.9703640569828</v>
      </c>
      <c r="T241">
        <v>1351.8849363507779</v>
      </c>
      <c r="U241">
        <v>1372.019439963125</v>
      </c>
      <c r="V241">
        <v>1374.4025282535245</v>
      </c>
      <c r="W241">
        <v>1417.1477632643623</v>
      </c>
      <c r="X241">
        <v>1429.8835295475531</v>
      </c>
      <c r="AG241" t="s">
        <v>260</v>
      </c>
      <c r="AH241">
        <v>1417.1477632643623</v>
      </c>
      <c r="AI241">
        <v>7.5249767715999996</v>
      </c>
      <c r="AJ241">
        <f t="shared" si="12"/>
        <v>10664.004000489222</v>
      </c>
      <c r="AK241" s="4">
        <f t="shared" si="13"/>
        <v>10.664004000489221</v>
      </c>
      <c r="AL241" s="4"/>
      <c r="AM241" s="4">
        <v>11.189737356</v>
      </c>
      <c r="AN241" s="4">
        <f t="shared" si="14"/>
        <v>15857.51126557108</v>
      </c>
      <c r="AO241" s="4">
        <f t="shared" si="15"/>
        <v>15.85751126557108</v>
      </c>
      <c r="AP241" s="4"/>
    </row>
    <row r="242" spans="1:42" x14ac:dyDescent="0.25">
      <c r="A242" t="s">
        <v>261</v>
      </c>
      <c r="B242" t="s">
        <v>20</v>
      </c>
      <c r="C242" t="s">
        <v>21</v>
      </c>
      <c r="D242">
        <v>111.89999999999999</v>
      </c>
      <c r="E242">
        <v>121.5</v>
      </c>
      <c r="F242">
        <v>122.3</v>
      </c>
      <c r="G242">
        <v>117.7</v>
      </c>
      <c r="H242">
        <v>129.1</v>
      </c>
      <c r="I242">
        <v>125.2</v>
      </c>
      <c r="J242">
        <v>123.10000000000001</v>
      </c>
      <c r="K242">
        <v>124.5</v>
      </c>
      <c r="L242">
        <v>130.1</v>
      </c>
      <c r="M242">
        <v>131.96599133151901</v>
      </c>
      <c r="N242">
        <v>128.53822643133879</v>
      </c>
      <c r="O242">
        <v>125.74868481772037</v>
      </c>
      <c r="P242">
        <v>125.93492331843979</v>
      </c>
      <c r="Q242">
        <v>127.2154484065869</v>
      </c>
      <c r="R242">
        <v>124.84830569574621</v>
      </c>
      <c r="S242">
        <v>125.13987580664801</v>
      </c>
      <c r="T242">
        <v>130.80256954266855</v>
      </c>
      <c r="U242">
        <v>132.69079280940306</v>
      </c>
      <c r="V242">
        <v>129.17272515437492</v>
      </c>
      <c r="W242">
        <v>132.10914345162411</v>
      </c>
      <c r="X242">
        <v>133.4521352723915</v>
      </c>
      <c r="AG242" t="s">
        <v>261</v>
      </c>
      <c r="AH242">
        <v>132.10914345162411</v>
      </c>
      <c r="AI242">
        <v>7.5249767715999996</v>
      </c>
      <c r="AJ242">
        <f t="shared" si="12"/>
        <v>994.11823578944359</v>
      </c>
      <c r="AK242" s="4">
        <f t="shared" si="13"/>
        <v>0.99411823578944358</v>
      </c>
      <c r="AL242" s="4"/>
      <c r="AM242" s="4">
        <v>11.189737356</v>
      </c>
      <c r="AN242" s="4">
        <f t="shared" si="14"/>
        <v>1478.2666175498011</v>
      </c>
      <c r="AO242" s="4">
        <f t="shared" si="15"/>
        <v>1.4782666175498012</v>
      </c>
      <c r="AP242" s="4"/>
    </row>
    <row r="243" spans="1:42" x14ac:dyDescent="0.25">
      <c r="A243" t="s">
        <v>262</v>
      </c>
      <c r="B243" t="s">
        <v>20</v>
      </c>
      <c r="C243" t="s">
        <v>21</v>
      </c>
      <c r="D243">
        <v>778.30000000000007</v>
      </c>
      <c r="E243">
        <v>804.30000000000007</v>
      </c>
      <c r="F243">
        <v>814.5</v>
      </c>
      <c r="G243">
        <v>800.90000000000009</v>
      </c>
      <c r="H243">
        <v>867.7</v>
      </c>
      <c r="I243">
        <v>864.5</v>
      </c>
      <c r="J243">
        <v>818.6</v>
      </c>
      <c r="K243">
        <v>840.6</v>
      </c>
      <c r="L243">
        <v>874.9</v>
      </c>
      <c r="M243">
        <v>897.39125088196761</v>
      </c>
      <c r="N243">
        <v>876.81192423590176</v>
      </c>
      <c r="O243">
        <v>872.92791878172602</v>
      </c>
      <c r="P243">
        <v>850.61532423620326</v>
      </c>
      <c r="Q243">
        <v>872.59883900011857</v>
      </c>
      <c r="R243">
        <v>897.21474405191066</v>
      </c>
      <c r="S243">
        <v>894.40627054669426</v>
      </c>
      <c r="T243">
        <v>895.07076850542194</v>
      </c>
      <c r="U243">
        <v>913.70488591841422</v>
      </c>
      <c r="V243">
        <v>919.26001398112544</v>
      </c>
      <c r="W243">
        <v>942.76732169691354</v>
      </c>
      <c r="X243">
        <v>962.74773776546624</v>
      </c>
      <c r="AG243" t="s">
        <v>262</v>
      </c>
      <c r="AH243">
        <v>942.76732169691354</v>
      </c>
      <c r="AI243">
        <v>7.5249767715999996</v>
      </c>
      <c r="AJ243">
        <f t="shared" si="12"/>
        <v>7094.3021967928189</v>
      </c>
      <c r="AK243" s="4">
        <f t="shared" si="13"/>
        <v>7.0943021967928193</v>
      </c>
      <c r="AL243" s="4"/>
      <c r="AM243" s="4">
        <v>11.189737356</v>
      </c>
      <c r="AN243" s="4">
        <f t="shared" si="14"/>
        <v>10549.318717608023</v>
      </c>
      <c r="AO243" s="4">
        <f t="shared" si="15"/>
        <v>10.549318717608022</v>
      </c>
      <c r="AP243" s="4"/>
    </row>
    <row r="244" spans="1:42" x14ac:dyDescent="0.25">
      <c r="A244" t="s">
        <v>263</v>
      </c>
      <c r="B244" t="s">
        <v>20</v>
      </c>
      <c r="C244" t="s">
        <v>21</v>
      </c>
      <c r="D244">
        <v>353.70000000000005</v>
      </c>
      <c r="E244">
        <v>364.2</v>
      </c>
      <c r="F244">
        <v>372.5</v>
      </c>
      <c r="G244">
        <v>359.1</v>
      </c>
      <c r="H244">
        <v>403.09999999999997</v>
      </c>
      <c r="I244">
        <v>395.59999999999997</v>
      </c>
      <c r="J244">
        <v>359.79999999999995</v>
      </c>
      <c r="K244">
        <v>365.09999999999997</v>
      </c>
      <c r="L244">
        <v>386.6</v>
      </c>
      <c r="M244">
        <v>386.1443503679065</v>
      </c>
      <c r="N244">
        <v>385.2377529057253</v>
      </c>
      <c r="O244">
        <v>377.71370558375634</v>
      </c>
      <c r="P244">
        <v>380.55774664895546</v>
      </c>
      <c r="Q244">
        <v>388.8761521146784</v>
      </c>
      <c r="R244">
        <v>384.74549387166547</v>
      </c>
      <c r="S244">
        <v>379.90310483380011</v>
      </c>
      <c r="T244">
        <v>387.86607732201799</v>
      </c>
      <c r="U244">
        <v>394.17683798110164</v>
      </c>
      <c r="V244">
        <v>392.65012233484794</v>
      </c>
      <c r="W244">
        <v>391.68672985781996</v>
      </c>
      <c r="X244">
        <v>393.13711911357336</v>
      </c>
      <c r="AG244" t="s">
        <v>263</v>
      </c>
      <c r="AH244">
        <v>391.68672985781996</v>
      </c>
      <c r="AI244">
        <v>7.5249767715999996</v>
      </c>
      <c r="AJ244">
        <f t="shared" si="12"/>
        <v>2947.433543924059</v>
      </c>
      <c r="AK244" s="4">
        <f t="shared" si="13"/>
        <v>2.9474335439240589</v>
      </c>
      <c r="AL244" s="4"/>
      <c r="AM244" s="4">
        <v>11.189737356</v>
      </c>
      <c r="AN244" s="4">
        <f t="shared" si="14"/>
        <v>4382.8716329395284</v>
      </c>
      <c r="AO244" s="4">
        <f t="shared" si="15"/>
        <v>4.3828716329395281</v>
      </c>
      <c r="AP244" s="4"/>
    </row>
    <row r="245" spans="1:42" x14ac:dyDescent="0.25">
      <c r="A245" t="s">
        <v>264</v>
      </c>
      <c r="B245" t="s">
        <v>20</v>
      </c>
      <c r="C245" t="s">
        <v>21</v>
      </c>
      <c r="D245">
        <v>0</v>
      </c>
      <c r="E245">
        <v>904.5</v>
      </c>
      <c r="F245">
        <v>906.7</v>
      </c>
      <c r="G245">
        <v>853.90000000000009</v>
      </c>
      <c r="H245">
        <v>838</v>
      </c>
      <c r="I245">
        <v>824.5</v>
      </c>
      <c r="J245">
        <v>853.90000000000009</v>
      </c>
      <c r="K245">
        <v>904.3</v>
      </c>
      <c r="L245">
        <v>867.6</v>
      </c>
      <c r="M245">
        <v>910.9486500752156</v>
      </c>
      <c r="N245">
        <v>891.90765502534134</v>
      </c>
      <c r="O245">
        <v>867.83129817979318</v>
      </c>
      <c r="P245">
        <v>888.85115074798614</v>
      </c>
      <c r="Q245">
        <v>887.46573259068998</v>
      </c>
      <c r="R245">
        <v>899.45430127246573</v>
      </c>
      <c r="S245">
        <v>910.50306545153285</v>
      </c>
      <c r="T245">
        <v>867.80713758104673</v>
      </c>
      <c r="U245">
        <v>950.55774185930568</v>
      </c>
      <c r="V245">
        <v>958.55313306915491</v>
      </c>
      <c r="W245">
        <v>965.09535701544269</v>
      </c>
      <c r="X245">
        <v>977.72219345909343</v>
      </c>
      <c r="AG245" t="s">
        <v>264</v>
      </c>
      <c r="AH245">
        <v>965.09535701544269</v>
      </c>
      <c r="AI245">
        <v>4.5872382462000001</v>
      </c>
      <c r="AJ245">
        <f t="shared" si="12"/>
        <v>4427.1223329312825</v>
      </c>
      <c r="AK245" s="4">
        <f t="shared" si="13"/>
        <v>4.4271223329312823</v>
      </c>
      <c r="AL245" s="4"/>
      <c r="AM245" s="4">
        <v>6.7273153582324996</v>
      </c>
      <c r="AN245" s="4">
        <f t="shared" si="14"/>
        <v>6492.5008174088653</v>
      </c>
      <c r="AO245" s="4">
        <f t="shared" si="15"/>
        <v>6.4925008174088656</v>
      </c>
      <c r="AP245" s="4"/>
    </row>
    <row r="246" spans="1:42" x14ac:dyDescent="0.25">
      <c r="A246" t="s">
        <v>265</v>
      </c>
      <c r="B246" t="s">
        <v>20</v>
      </c>
      <c r="C246" t="s">
        <v>21</v>
      </c>
      <c r="D246">
        <v>0</v>
      </c>
      <c r="E246">
        <v>678.2</v>
      </c>
      <c r="F246">
        <v>833.80000000000007</v>
      </c>
      <c r="G246">
        <v>911.8</v>
      </c>
      <c r="H246">
        <v>876.80000000000007</v>
      </c>
      <c r="I246">
        <v>990.59999999999991</v>
      </c>
      <c r="J246">
        <v>1010.9</v>
      </c>
      <c r="K246">
        <v>1002.8</v>
      </c>
      <c r="L246">
        <v>1082.2</v>
      </c>
      <c r="M246">
        <v>1118.5462669235437</v>
      </c>
      <c r="N246">
        <v>1126.8617110255627</v>
      </c>
      <c r="O246">
        <v>1130.8747809010172</v>
      </c>
      <c r="P246">
        <v>1171.8460155350981</v>
      </c>
      <c r="Q246">
        <v>1187.8466768635826</v>
      </c>
      <c r="R246">
        <v>1176.6339474649435</v>
      </c>
      <c r="S246">
        <v>1138.000342446838</v>
      </c>
      <c r="T246">
        <v>1087.2091948677262</v>
      </c>
      <c r="U246">
        <v>1169.9676051533677</v>
      </c>
      <c r="V246">
        <v>1159.2367122587243</v>
      </c>
      <c r="W246">
        <v>1149.0031140104988</v>
      </c>
      <c r="X246">
        <v>1167.5821227188844</v>
      </c>
      <c r="AG246" t="s">
        <v>265</v>
      </c>
      <c r="AH246">
        <v>1149.0031140104988</v>
      </c>
      <c r="AI246">
        <v>4.5872382462000001</v>
      </c>
      <c r="AJ246">
        <f t="shared" si="12"/>
        <v>5270.7510295918592</v>
      </c>
      <c r="AK246" s="4">
        <f t="shared" si="13"/>
        <v>5.2707510295918594</v>
      </c>
      <c r="AL246" s="4"/>
      <c r="AM246" s="4">
        <v>6.7273153582324996</v>
      </c>
      <c r="AN246" s="4">
        <f t="shared" si="14"/>
        <v>7729.7062955397969</v>
      </c>
      <c r="AO246" s="4">
        <f t="shared" si="15"/>
        <v>7.7297062955397973</v>
      </c>
      <c r="AP246" s="4"/>
    </row>
    <row r="247" spans="1:42" x14ac:dyDescent="0.25">
      <c r="A247" t="s">
        <v>266</v>
      </c>
      <c r="B247" t="s">
        <v>20</v>
      </c>
      <c r="C247" t="s">
        <v>21</v>
      </c>
      <c r="D247">
        <v>0</v>
      </c>
      <c r="E247">
        <v>916.7</v>
      </c>
      <c r="F247">
        <v>814.6</v>
      </c>
      <c r="G247">
        <v>825.19999999999993</v>
      </c>
      <c r="H247">
        <v>897.9</v>
      </c>
      <c r="I247">
        <v>869.8</v>
      </c>
      <c r="J247">
        <v>819.5</v>
      </c>
      <c r="K247">
        <v>809.40000000000009</v>
      </c>
      <c r="L247">
        <v>834.9</v>
      </c>
      <c r="M247">
        <v>841.9365495764165</v>
      </c>
      <c r="N247">
        <v>853.32973661616847</v>
      </c>
      <c r="O247">
        <v>894.89814168889404</v>
      </c>
      <c r="P247">
        <v>909.34946777905623</v>
      </c>
      <c r="Q247">
        <v>912.54729156445694</v>
      </c>
      <c r="R247">
        <v>895.71945377084342</v>
      </c>
      <c r="S247">
        <v>876.18699254349633</v>
      </c>
      <c r="T247">
        <v>864.22809345334178</v>
      </c>
      <c r="U247">
        <v>1015.7908556584714</v>
      </c>
      <c r="V247">
        <v>1018.7241978780519</v>
      </c>
      <c r="W247">
        <v>1009.4860914326485</v>
      </c>
      <c r="X247">
        <v>1027.8457504613493</v>
      </c>
      <c r="AG247" t="s">
        <v>266</v>
      </c>
      <c r="AH247">
        <v>1009.4860914326485</v>
      </c>
      <c r="AI247">
        <v>4.5872382462000001</v>
      </c>
      <c r="AJ247">
        <f t="shared" si="12"/>
        <v>4630.7532076267953</v>
      </c>
      <c r="AK247" s="4">
        <f t="shared" si="13"/>
        <v>4.6307532076267952</v>
      </c>
      <c r="AL247" s="4"/>
      <c r="AM247" s="4">
        <v>6.7273153582324996</v>
      </c>
      <c r="AN247" s="4">
        <f t="shared" si="14"/>
        <v>6791.1312868169543</v>
      </c>
      <c r="AO247" s="4">
        <f t="shared" si="15"/>
        <v>6.7911312868169542</v>
      </c>
      <c r="AP247" s="4"/>
    </row>
    <row r="248" spans="1:42" x14ac:dyDescent="0.25">
      <c r="A248" t="s">
        <v>267</v>
      </c>
      <c r="B248" t="s">
        <v>20</v>
      </c>
      <c r="C248" t="s">
        <v>21</v>
      </c>
      <c r="D248">
        <v>0</v>
      </c>
      <c r="E248">
        <v>389.90000000000003</v>
      </c>
      <c r="F248">
        <v>387.59999999999997</v>
      </c>
      <c r="G248">
        <v>374.5</v>
      </c>
      <c r="H248">
        <v>381.6</v>
      </c>
      <c r="I248">
        <v>375.8</v>
      </c>
      <c r="J248">
        <v>390.6</v>
      </c>
      <c r="K248">
        <v>382.6</v>
      </c>
      <c r="L248">
        <v>379.20000000000005</v>
      </c>
      <c r="M248">
        <v>387.64069831886195</v>
      </c>
      <c r="N248">
        <v>409.22486498462905</v>
      </c>
      <c r="O248">
        <v>394.56707213412665</v>
      </c>
      <c r="P248">
        <v>381.30650172612189</v>
      </c>
      <c r="Q248">
        <v>395.61623041182071</v>
      </c>
      <c r="R248">
        <v>404.64838473041215</v>
      </c>
      <c r="S248">
        <v>403.82916873791766</v>
      </c>
      <c r="T248">
        <v>389.41099225781738</v>
      </c>
      <c r="U248">
        <v>476.05095904069685</v>
      </c>
      <c r="V248">
        <v>485.3060565000639</v>
      </c>
      <c r="W248">
        <v>494.63897864532896</v>
      </c>
      <c r="X248">
        <v>479.68551107238056</v>
      </c>
      <c r="AG248" t="s">
        <v>267</v>
      </c>
      <c r="AH248">
        <v>494.63897864532896</v>
      </c>
      <c r="AI248">
        <v>4.5872382462000001</v>
      </c>
      <c r="AJ248">
        <f t="shared" si="12"/>
        <v>2269.0268409031582</v>
      </c>
      <c r="AK248" s="4">
        <f t="shared" si="13"/>
        <v>2.2690268409031584</v>
      </c>
      <c r="AL248" s="4"/>
      <c r="AM248" s="4">
        <v>6.7273153582324996</v>
      </c>
      <c r="AN248" s="4">
        <f t="shared" si="14"/>
        <v>3327.592397821159</v>
      </c>
      <c r="AO248" s="4">
        <f t="shared" si="15"/>
        <v>3.3275923978211592</v>
      </c>
      <c r="AP248" s="4"/>
    </row>
    <row r="249" spans="1:42" x14ac:dyDescent="0.25">
      <c r="A249" t="s">
        <v>268</v>
      </c>
      <c r="B249" t="s">
        <v>20</v>
      </c>
      <c r="C249" t="s">
        <v>21</v>
      </c>
      <c r="D249">
        <v>0</v>
      </c>
      <c r="E249">
        <v>227.39999999999998</v>
      </c>
      <c r="F249">
        <v>239.7</v>
      </c>
      <c r="G249">
        <v>243.2</v>
      </c>
      <c r="H249">
        <v>253.6</v>
      </c>
      <c r="I249">
        <v>257.89999999999998</v>
      </c>
      <c r="J249">
        <v>265.39999999999998</v>
      </c>
      <c r="K249">
        <v>266.90000000000003</v>
      </c>
      <c r="L249">
        <v>283.5</v>
      </c>
      <c r="M249">
        <v>268.53450423583433</v>
      </c>
      <c r="N249">
        <v>265.46576010191927</v>
      </c>
      <c r="O249">
        <v>277.35015095113874</v>
      </c>
      <c r="P249">
        <v>267.20703394706561</v>
      </c>
      <c r="Q249">
        <v>269.0823814608525</v>
      </c>
      <c r="R249">
        <v>268.74611629941029</v>
      </c>
      <c r="S249">
        <v>264.05371996685994</v>
      </c>
      <c r="T249">
        <v>263.28480836046293</v>
      </c>
      <c r="U249">
        <v>280.76847104510512</v>
      </c>
      <c r="V249">
        <v>285.01416336443816</v>
      </c>
      <c r="W249">
        <v>271.64032414250045</v>
      </c>
      <c r="X249">
        <v>266.64631433258148</v>
      </c>
      <c r="AG249" t="s">
        <v>268</v>
      </c>
      <c r="AH249">
        <v>271.64032414250045</v>
      </c>
      <c r="AI249">
        <v>4.5872382462000001</v>
      </c>
      <c r="AJ249">
        <f t="shared" si="12"/>
        <v>1246.0788841166434</v>
      </c>
      <c r="AK249" s="4">
        <f t="shared" si="13"/>
        <v>1.2460788841166435</v>
      </c>
      <c r="AL249" s="4"/>
      <c r="AM249" s="4">
        <v>6.7273153582324996</v>
      </c>
      <c r="AN249" s="4">
        <f t="shared" si="14"/>
        <v>1827.4101245190977</v>
      </c>
      <c r="AO249" s="4">
        <f t="shared" si="15"/>
        <v>1.8274101245190977</v>
      </c>
      <c r="AP249" s="4"/>
    </row>
    <row r="250" spans="1:42" x14ac:dyDescent="0.25">
      <c r="A250" t="s">
        <v>269</v>
      </c>
      <c r="B250" t="s">
        <v>20</v>
      </c>
      <c r="C250" t="s">
        <v>21</v>
      </c>
      <c r="D250">
        <v>0</v>
      </c>
      <c r="E250">
        <v>644.79999999999995</v>
      </c>
      <c r="F250">
        <v>617</v>
      </c>
      <c r="G250">
        <v>637.1</v>
      </c>
      <c r="H250">
        <v>596.29999999999995</v>
      </c>
      <c r="I250">
        <v>631.5</v>
      </c>
      <c r="J250">
        <v>665.1</v>
      </c>
      <c r="K250">
        <v>701.4</v>
      </c>
      <c r="L250">
        <v>716.9</v>
      </c>
      <c r="M250">
        <v>716.66693410044604</v>
      </c>
      <c r="N250">
        <v>752.35517489683446</v>
      </c>
      <c r="O250">
        <v>754.16762317906023</v>
      </c>
      <c r="P250">
        <v>723.37235327963185</v>
      </c>
      <c r="Q250">
        <v>715.67727338316354</v>
      </c>
      <c r="R250">
        <v>691.45316705696473</v>
      </c>
      <c r="S250">
        <v>718.94818006075673</v>
      </c>
      <c r="T250">
        <v>742.38075670943567</v>
      </c>
      <c r="U250">
        <v>795.34736427802977</v>
      </c>
      <c r="V250">
        <v>795.77102390387324</v>
      </c>
      <c r="W250">
        <v>813.54322919321135</v>
      </c>
      <c r="X250">
        <v>823.15626409678077</v>
      </c>
      <c r="AG250" t="s">
        <v>269</v>
      </c>
      <c r="AH250">
        <v>813.54322919321135</v>
      </c>
      <c r="AI250">
        <v>4.5872382462000001</v>
      </c>
      <c r="AJ250">
        <f t="shared" si="12"/>
        <v>3731.9166158921516</v>
      </c>
      <c r="AK250" s="4">
        <f t="shared" si="13"/>
        <v>3.7319166158921515</v>
      </c>
      <c r="AL250" s="4"/>
      <c r="AM250" s="4">
        <v>6.7273153582324996</v>
      </c>
      <c r="AN250" s="4">
        <f t="shared" si="14"/>
        <v>5472.9618603375529</v>
      </c>
      <c r="AO250" s="4">
        <f t="shared" si="15"/>
        <v>5.4729618603375529</v>
      </c>
      <c r="AP250" s="4"/>
    </row>
    <row r="251" spans="1:42" x14ac:dyDescent="0.25">
      <c r="A251" t="s">
        <v>270</v>
      </c>
      <c r="B251" t="s">
        <v>20</v>
      </c>
      <c r="C251" t="s">
        <v>21</v>
      </c>
      <c r="D251">
        <v>0</v>
      </c>
      <c r="E251">
        <v>261.39999999999998</v>
      </c>
      <c r="F251">
        <v>241.4</v>
      </c>
      <c r="G251">
        <v>220.3</v>
      </c>
      <c r="H251">
        <v>211</v>
      </c>
      <c r="I251">
        <v>210.5</v>
      </c>
      <c r="J251">
        <v>233.4</v>
      </c>
      <c r="K251">
        <v>229.89999999999998</v>
      </c>
      <c r="L251">
        <v>235</v>
      </c>
      <c r="M251">
        <v>242.72978543717505</v>
      </c>
      <c r="N251">
        <v>242.73950480516243</v>
      </c>
      <c r="O251">
        <v>228.72956297447021</v>
      </c>
      <c r="P251">
        <v>224.94604430379746</v>
      </c>
      <c r="Q251">
        <v>224.72265158292691</v>
      </c>
      <c r="R251">
        <v>218.29620517450556</v>
      </c>
      <c r="S251">
        <v>234.03186964926815</v>
      </c>
      <c r="T251">
        <v>247.61597406505626</v>
      </c>
      <c r="U251">
        <v>245.68631628663641</v>
      </c>
      <c r="V251">
        <v>252.43004473986963</v>
      </c>
      <c r="W251">
        <v>244.7802048825238</v>
      </c>
      <c r="X251">
        <v>235.74322072995696</v>
      </c>
      <c r="AG251" t="s">
        <v>270</v>
      </c>
      <c r="AH251">
        <v>244.7802048825238</v>
      </c>
      <c r="AI251">
        <v>4.5872382462000001</v>
      </c>
      <c r="AJ251">
        <f t="shared" si="12"/>
        <v>1122.8651177497852</v>
      </c>
      <c r="AK251" s="4">
        <f t="shared" si="13"/>
        <v>1.1228651177497853</v>
      </c>
      <c r="AL251" s="4"/>
      <c r="AM251" s="4">
        <v>6.7273153582324996</v>
      </c>
      <c r="AN251" s="4">
        <f t="shared" si="14"/>
        <v>1646.7136316975002</v>
      </c>
      <c r="AO251" s="4">
        <f t="shared" si="15"/>
        <v>1.6467136316975002</v>
      </c>
      <c r="AP251" s="4"/>
    </row>
    <row r="252" spans="1:42" x14ac:dyDescent="0.25">
      <c r="A252" t="s">
        <v>271</v>
      </c>
      <c r="B252" t="s">
        <v>20</v>
      </c>
      <c r="C252" t="s">
        <v>21</v>
      </c>
      <c r="D252">
        <v>0</v>
      </c>
      <c r="E252">
        <v>529.59999999999991</v>
      </c>
      <c r="F252">
        <v>534.4</v>
      </c>
      <c r="G252">
        <v>538.6</v>
      </c>
      <c r="H252">
        <v>546.40000000000009</v>
      </c>
      <c r="I252">
        <v>513.80000000000007</v>
      </c>
      <c r="J252">
        <v>494.4</v>
      </c>
      <c r="K252">
        <v>490.7</v>
      </c>
      <c r="L252">
        <v>491.8</v>
      </c>
      <c r="M252">
        <v>496.09143068274795</v>
      </c>
      <c r="N252">
        <v>576.82029800315718</v>
      </c>
      <c r="O252">
        <v>533.86812146437262</v>
      </c>
      <c r="P252">
        <v>526.29077963176064</v>
      </c>
      <c r="Q252">
        <v>555.82149721508756</v>
      </c>
      <c r="R252">
        <v>535.55745845441982</v>
      </c>
      <c r="S252">
        <v>541.5778790389395</v>
      </c>
      <c r="T252">
        <v>589.24016906957024</v>
      </c>
      <c r="U252">
        <v>586.0414552229015</v>
      </c>
      <c r="V252">
        <v>580.96803016745503</v>
      </c>
      <c r="W252">
        <v>588.99834870801692</v>
      </c>
      <c r="X252">
        <v>587.34242874718075</v>
      </c>
      <c r="AG252" t="s">
        <v>271</v>
      </c>
      <c r="AH252">
        <v>588.99834870801692</v>
      </c>
      <c r="AI252">
        <v>4.5872382462000001</v>
      </c>
      <c r="AJ252">
        <f t="shared" si="12"/>
        <v>2701.8757521420598</v>
      </c>
      <c r="AK252" s="4">
        <f t="shared" si="13"/>
        <v>2.70187575214206</v>
      </c>
      <c r="AL252" s="4"/>
      <c r="AM252" s="4">
        <v>6.7273153582324996</v>
      </c>
      <c r="AN252" s="4">
        <f t="shared" si="14"/>
        <v>3962.3776372370235</v>
      </c>
      <c r="AO252" s="4">
        <f t="shared" si="15"/>
        <v>3.9623776372370236</v>
      </c>
      <c r="AP252" s="4"/>
    </row>
    <row r="253" spans="1:42" x14ac:dyDescent="0.25">
      <c r="A253" t="s">
        <v>272</v>
      </c>
      <c r="B253" t="s">
        <v>20</v>
      </c>
      <c r="C253" t="s">
        <v>21</v>
      </c>
      <c r="D253">
        <v>0</v>
      </c>
      <c r="E253">
        <v>364</v>
      </c>
      <c r="F253">
        <v>335.79999999999995</v>
      </c>
      <c r="G253">
        <v>304.10000000000002</v>
      </c>
      <c r="H253">
        <v>328.8</v>
      </c>
      <c r="I253">
        <v>295</v>
      </c>
      <c r="J253">
        <v>332.7</v>
      </c>
      <c r="K253">
        <v>356.29999999999995</v>
      </c>
      <c r="L253">
        <v>361.4</v>
      </c>
      <c r="M253">
        <v>373.9988097437386</v>
      </c>
      <c r="N253">
        <v>392.74376990611245</v>
      </c>
      <c r="O253">
        <v>382.54541430958176</v>
      </c>
      <c r="P253">
        <v>347.55132336018414</v>
      </c>
      <c r="Q253">
        <v>344.51840350927824</v>
      </c>
      <c r="R253">
        <v>362.35033433964395</v>
      </c>
      <c r="S253">
        <v>366.45898922949465</v>
      </c>
      <c r="T253">
        <v>378.65850135419799</v>
      </c>
      <c r="U253">
        <v>373.40220671197301</v>
      </c>
      <c r="V253">
        <v>380.20701265499167</v>
      </c>
      <c r="W253">
        <v>372.28879262015192</v>
      </c>
      <c r="X253">
        <v>367.18316844371532</v>
      </c>
      <c r="AG253" t="s">
        <v>272</v>
      </c>
      <c r="AH253">
        <v>372.28879262015192</v>
      </c>
      <c r="AI253">
        <v>4.5872382462000001</v>
      </c>
      <c r="AJ253">
        <f t="shared" si="12"/>
        <v>1707.7773881387811</v>
      </c>
      <c r="AK253" s="4">
        <f t="shared" si="13"/>
        <v>1.7077773881387812</v>
      </c>
      <c r="AL253" s="4"/>
      <c r="AM253" s="4">
        <v>6.7273153582324996</v>
      </c>
      <c r="AN253" s="4">
        <f t="shared" si="14"/>
        <v>2504.5041122913822</v>
      </c>
      <c r="AO253" s="4">
        <f t="shared" si="15"/>
        <v>2.5045041122913823</v>
      </c>
      <c r="AP253" s="4"/>
    </row>
    <row r="254" spans="1:42" x14ac:dyDescent="0.25">
      <c r="A254" t="s">
        <v>273</v>
      </c>
      <c r="B254" t="s">
        <v>20</v>
      </c>
      <c r="C254" t="s">
        <v>21</v>
      </c>
      <c r="D254">
        <v>0</v>
      </c>
      <c r="E254">
        <v>462.8</v>
      </c>
      <c r="F254">
        <v>473.7</v>
      </c>
      <c r="G254">
        <v>503.1</v>
      </c>
      <c r="H254">
        <v>494.5</v>
      </c>
      <c r="I254">
        <v>461.6</v>
      </c>
      <c r="J254">
        <v>476.8</v>
      </c>
      <c r="K254">
        <v>461</v>
      </c>
      <c r="L254">
        <v>507.8</v>
      </c>
      <c r="M254">
        <v>540.52859782006283</v>
      </c>
      <c r="N254">
        <v>527.74192538842874</v>
      </c>
      <c r="O254">
        <v>556.03013453703443</v>
      </c>
      <c r="P254">
        <v>561.52819332566162</v>
      </c>
      <c r="Q254">
        <v>610.04665377622587</v>
      </c>
      <c r="R254">
        <v>621.17613915300637</v>
      </c>
      <c r="S254">
        <v>605.83494614747315</v>
      </c>
      <c r="T254">
        <v>670.84166552676936</v>
      </c>
      <c r="U254">
        <v>662.52562777150956</v>
      </c>
      <c r="V254">
        <v>685.49333503770936</v>
      </c>
      <c r="W254">
        <v>686.73240405687784</v>
      </c>
      <c r="X254">
        <v>705.15983955300396</v>
      </c>
      <c r="AG254" t="s">
        <v>273</v>
      </c>
      <c r="AH254">
        <v>686.73240405687784</v>
      </c>
      <c r="AI254">
        <v>4.5872382462000001</v>
      </c>
      <c r="AJ254">
        <f t="shared" si="12"/>
        <v>3150.2051487945823</v>
      </c>
      <c r="AK254" s="4">
        <f t="shared" si="13"/>
        <v>3.1502051487945821</v>
      </c>
      <c r="AL254" s="4"/>
      <c r="AM254" s="4">
        <v>6.7273153582324996</v>
      </c>
      <c r="AN254" s="4">
        <f t="shared" si="14"/>
        <v>4619.8654488077609</v>
      </c>
      <c r="AO254" s="4">
        <f t="shared" si="15"/>
        <v>4.6198654488077606</v>
      </c>
      <c r="AP254" s="4"/>
    </row>
    <row r="255" spans="1:42" x14ac:dyDescent="0.25">
      <c r="A255" t="s">
        <v>274</v>
      </c>
      <c r="B255" t="s">
        <v>20</v>
      </c>
      <c r="C255" t="s">
        <v>21</v>
      </c>
      <c r="D255">
        <v>0</v>
      </c>
      <c r="E255">
        <v>807.1</v>
      </c>
      <c r="F255">
        <v>745.5</v>
      </c>
      <c r="G255">
        <v>727.09999999999991</v>
      </c>
      <c r="H255">
        <v>726.7</v>
      </c>
      <c r="I255">
        <v>723.6</v>
      </c>
      <c r="J255">
        <v>750.3</v>
      </c>
      <c r="K255">
        <v>768.4</v>
      </c>
      <c r="L255">
        <v>843.40000000000009</v>
      </c>
      <c r="M255">
        <v>904.37932490565038</v>
      </c>
      <c r="N255">
        <v>857.53590716481585</v>
      </c>
      <c r="O255">
        <v>836.19850514406323</v>
      </c>
      <c r="P255">
        <v>838.08770138089767</v>
      </c>
      <c r="Q255">
        <v>818.02768462670633</v>
      </c>
      <c r="R255">
        <v>862.08680698586465</v>
      </c>
      <c r="S255">
        <v>882.23982325324482</v>
      </c>
      <c r="T255">
        <v>861.9643640740843</v>
      </c>
      <c r="U255">
        <v>761.49680144840079</v>
      </c>
      <c r="V255">
        <v>771.39596829860682</v>
      </c>
      <c r="W255">
        <v>753.72709851689513</v>
      </c>
      <c r="X255">
        <v>726.66333299159317</v>
      </c>
      <c r="AG255" t="s">
        <v>274</v>
      </c>
      <c r="AH255">
        <v>753.72709851689513</v>
      </c>
      <c r="AI255">
        <v>4.5872382462000001</v>
      </c>
      <c r="AJ255">
        <f t="shared" si="12"/>
        <v>3457.5257735140567</v>
      </c>
      <c r="AK255" s="4">
        <f t="shared" si="13"/>
        <v>3.4575257735140568</v>
      </c>
      <c r="AL255" s="4"/>
      <c r="AM255" s="4">
        <v>6.7273153582324996</v>
      </c>
      <c r="AN255" s="4">
        <f t="shared" si="14"/>
        <v>5070.5598857687291</v>
      </c>
      <c r="AO255" s="4">
        <f t="shared" si="15"/>
        <v>5.0705598857687288</v>
      </c>
      <c r="AP255" s="4"/>
    </row>
    <row r="256" spans="1:42" x14ac:dyDescent="0.25">
      <c r="A256" t="s">
        <v>275</v>
      </c>
      <c r="B256" t="s">
        <v>20</v>
      </c>
      <c r="C256" t="s">
        <v>21</v>
      </c>
      <c r="D256">
        <v>0</v>
      </c>
      <c r="E256">
        <v>361.4</v>
      </c>
      <c r="F256">
        <v>324.3</v>
      </c>
      <c r="G256">
        <v>367.2</v>
      </c>
      <c r="H256">
        <v>364.1</v>
      </c>
      <c r="I256">
        <v>349</v>
      </c>
      <c r="J256">
        <v>374.5</v>
      </c>
      <c r="K256">
        <v>396.9</v>
      </c>
      <c r="L256">
        <v>409</v>
      </c>
      <c r="M256">
        <v>400.47550605684722</v>
      </c>
      <c r="N256">
        <v>401.42253579638293</v>
      </c>
      <c r="O256">
        <v>423.8200896913562</v>
      </c>
      <c r="P256">
        <v>410.68660817031071</v>
      </c>
      <c r="Q256">
        <v>410.05867363135263</v>
      </c>
      <c r="R256">
        <v>393.9622097452247</v>
      </c>
      <c r="S256">
        <v>407.94099420049707</v>
      </c>
      <c r="T256">
        <v>413.2355812108446</v>
      </c>
      <c r="U256">
        <v>350.53278056204243</v>
      </c>
      <c r="V256">
        <v>354.49034130129115</v>
      </c>
      <c r="W256">
        <v>348.68408847663221</v>
      </c>
      <c r="X256">
        <v>352.52249589911833</v>
      </c>
      <c r="AG256" t="s">
        <v>275</v>
      </c>
      <c r="AH256">
        <v>348.68408847663221</v>
      </c>
      <c r="AI256">
        <v>4.5872382462000001</v>
      </c>
      <c r="AJ256">
        <f t="shared" si="12"/>
        <v>1599.496986501392</v>
      </c>
      <c r="AK256" s="4">
        <f t="shared" si="13"/>
        <v>1.5994969865013919</v>
      </c>
      <c r="AL256" s="4"/>
      <c r="AM256" s="4">
        <v>6.7273153582324996</v>
      </c>
      <c r="AN256" s="4">
        <f t="shared" si="14"/>
        <v>2345.7078235801478</v>
      </c>
      <c r="AO256" s="4">
        <f t="shared" si="15"/>
        <v>2.3457078235801476</v>
      </c>
      <c r="AP256" s="4"/>
    </row>
    <row r="257" spans="1:42" x14ac:dyDescent="0.25">
      <c r="A257" t="s">
        <v>276</v>
      </c>
      <c r="B257" t="s">
        <v>20</v>
      </c>
      <c r="C257" t="s">
        <v>21</v>
      </c>
      <c r="D257">
        <v>0</v>
      </c>
      <c r="E257">
        <v>746.7</v>
      </c>
      <c r="F257">
        <v>718.09999999999991</v>
      </c>
      <c r="G257">
        <v>713.3</v>
      </c>
      <c r="H257">
        <v>689.7</v>
      </c>
      <c r="I257">
        <v>665.2</v>
      </c>
      <c r="J257">
        <v>714.8</v>
      </c>
      <c r="K257">
        <v>696.8</v>
      </c>
      <c r="L257">
        <v>736.6</v>
      </c>
      <c r="M257">
        <v>735.17727428677006</v>
      </c>
      <c r="N257">
        <v>747.2441936466613</v>
      </c>
      <c r="O257">
        <v>766.96966907993078</v>
      </c>
      <c r="P257">
        <v>746.36986478711151</v>
      </c>
      <c r="Q257">
        <v>730.47818244783696</v>
      </c>
      <c r="R257">
        <v>737.20804390147555</v>
      </c>
      <c r="S257">
        <v>748.60333057166542</v>
      </c>
      <c r="T257">
        <v>780.06981369518235</v>
      </c>
      <c r="U257">
        <v>652.29715305292427</v>
      </c>
      <c r="V257">
        <v>663.34697941965987</v>
      </c>
      <c r="W257">
        <v>666.5452525355488</v>
      </c>
      <c r="X257">
        <v>644.15890916547062</v>
      </c>
      <c r="AG257" t="s">
        <v>276</v>
      </c>
      <c r="AH257">
        <v>666.5452525355488</v>
      </c>
      <c r="AI257">
        <v>4.5872382462000001</v>
      </c>
      <c r="AJ257">
        <f t="shared" si="12"/>
        <v>3057.6018752541072</v>
      </c>
      <c r="AK257" s="4">
        <f t="shared" si="13"/>
        <v>3.057601875254107</v>
      </c>
      <c r="AL257" s="4"/>
      <c r="AM257" s="4">
        <v>6.7273153582324996</v>
      </c>
      <c r="AN257" s="4">
        <f t="shared" si="14"/>
        <v>4484.0601143393578</v>
      </c>
      <c r="AO257" s="4">
        <f t="shared" si="15"/>
        <v>4.4840601143393579</v>
      </c>
      <c r="AP257" s="4"/>
    </row>
    <row r="258" spans="1:42" x14ac:dyDescent="0.25">
      <c r="A258" t="s">
        <v>277</v>
      </c>
      <c r="B258" t="s">
        <v>20</v>
      </c>
      <c r="C258" t="s">
        <v>21</v>
      </c>
      <c r="D258">
        <v>0</v>
      </c>
      <c r="E258">
        <v>535.6</v>
      </c>
      <c r="F258">
        <v>512.29999999999995</v>
      </c>
      <c r="G258">
        <v>528</v>
      </c>
      <c r="H258">
        <v>523.20000000000005</v>
      </c>
      <c r="I258">
        <v>488</v>
      </c>
      <c r="J258">
        <v>506</v>
      </c>
      <c r="K258">
        <v>525.70000000000005</v>
      </c>
      <c r="L258">
        <v>558</v>
      </c>
      <c r="M258">
        <v>593.7312528040959</v>
      </c>
      <c r="N258">
        <v>612.92531919018484</v>
      </c>
      <c r="O258">
        <v>576.82113902160211</v>
      </c>
      <c r="P258">
        <v>552.19208860759477</v>
      </c>
      <c r="Q258">
        <v>546.53733514184296</v>
      </c>
      <c r="R258">
        <v>547.52151341590718</v>
      </c>
      <c r="S258">
        <v>532.71631041148851</v>
      </c>
      <c r="T258">
        <v>546.93202199545863</v>
      </c>
      <c r="U258">
        <v>559.90179213350484</v>
      </c>
      <c r="V258">
        <v>557.46331842004349</v>
      </c>
      <c r="W258">
        <v>539.29790020895973</v>
      </c>
      <c r="X258">
        <v>517.15374205454168</v>
      </c>
      <c r="AG258" t="s">
        <v>277</v>
      </c>
      <c r="AH258">
        <v>539.29790020895973</v>
      </c>
      <c r="AI258">
        <v>4.5872382462000001</v>
      </c>
      <c r="AJ258">
        <f t="shared" si="12"/>
        <v>2473.8879539338909</v>
      </c>
      <c r="AK258" s="4">
        <f t="shared" si="13"/>
        <v>2.4738879539338909</v>
      </c>
      <c r="AL258" s="4"/>
      <c r="AM258" s="4">
        <v>6.7273153582324996</v>
      </c>
      <c r="AN258" s="4">
        <f t="shared" si="14"/>
        <v>3628.0270467382729</v>
      </c>
      <c r="AO258" s="4">
        <f t="shared" si="15"/>
        <v>3.6280270467382731</v>
      </c>
      <c r="AP258" s="4"/>
    </row>
    <row r="259" spans="1:42" x14ac:dyDescent="0.25">
      <c r="A259" t="s">
        <v>278</v>
      </c>
      <c r="B259" t="s">
        <v>20</v>
      </c>
      <c r="C259" t="s">
        <v>21</v>
      </c>
      <c r="D259">
        <v>0</v>
      </c>
      <c r="E259">
        <v>330.5</v>
      </c>
      <c r="F259">
        <v>361.1</v>
      </c>
      <c r="G259">
        <v>349</v>
      </c>
      <c r="H259">
        <v>346.1</v>
      </c>
      <c r="I259">
        <v>322.2</v>
      </c>
      <c r="J259">
        <v>327.5</v>
      </c>
      <c r="K259">
        <v>311.39999999999998</v>
      </c>
      <c r="L259">
        <v>339.20000000000005</v>
      </c>
      <c r="M259">
        <v>377.83067219128549</v>
      </c>
      <c r="N259">
        <v>370.7958567590772</v>
      </c>
      <c r="O259">
        <v>350.0421109710702</v>
      </c>
      <c r="P259">
        <v>359.9457997698504</v>
      </c>
      <c r="Q259">
        <v>348.3311967908574</v>
      </c>
      <c r="R259">
        <v>344.50028214315938</v>
      </c>
      <c r="S259">
        <v>351.47300193316755</v>
      </c>
      <c r="T259">
        <v>359.46193746067365</v>
      </c>
      <c r="U259">
        <v>354.36530922830678</v>
      </c>
      <c r="V259">
        <v>360.13693212322642</v>
      </c>
      <c r="W259">
        <v>358.25847306457376</v>
      </c>
      <c r="X259">
        <v>350.12015327045316</v>
      </c>
      <c r="AG259" t="s">
        <v>278</v>
      </c>
      <c r="AH259">
        <v>358.25847306457376</v>
      </c>
      <c r="AI259">
        <v>4.5872382462000001</v>
      </c>
      <c r="AJ259">
        <f t="shared" ref="AJ259:AJ305" si="16">AH259*AI259</f>
        <v>1643.4169696670253</v>
      </c>
      <c r="AK259" s="4">
        <f t="shared" ref="AK259:AK305" si="17">AJ259/1000</f>
        <v>1.6434169696670253</v>
      </c>
      <c r="AL259" s="4"/>
      <c r="AM259" s="4">
        <v>6.7273153582324996</v>
      </c>
      <c r="AN259" s="4">
        <f t="shared" ref="AN259:AN305" si="18">AM259*AH259</f>
        <v>2410.1177280642314</v>
      </c>
      <c r="AO259" s="4">
        <f t="shared" ref="AO259:AO305" si="19">AN259/1000</f>
        <v>2.4101177280642316</v>
      </c>
      <c r="AP259" s="4"/>
    </row>
    <row r="260" spans="1:42" x14ac:dyDescent="0.25">
      <c r="A260" t="s">
        <v>279</v>
      </c>
      <c r="B260" t="s">
        <v>20</v>
      </c>
      <c r="C260" t="s">
        <v>21</v>
      </c>
      <c r="D260">
        <v>880.19999999999993</v>
      </c>
      <c r="E260">
        <v>903.6</v>
      </c>
      <c r="F260">
        <v>942.69999999999993</v>
      </c>
      <c r="G260">
        <v>958.59999999999991</v>
      </c>
      <c r="H260">
        <v>943.5</v>
      </c>
      <c r="I260">
        <v>946.1</v>
      </c>
      <c r="J260">
        <v>974.4</v>
      </c>
      <c r="K260">
        <v>984.1</v>
      </c>
      <c r="L260">
        <v>990.30000000000007</v>
      </c>
      <c r="R260">
        <v>1110.152106198685</v>
      </c>
      <c r="S260">
        <v>1186.3350787075394</v>
      </c>
      <c r="T260">
        <v>1224.5041939102127</v>
      </c>
      <c r="U260">
        <v>1089.7184303744325</v>
      </c>
      <c r="V260">
        <v>1097.1941940432059</v>
      </c>
      <c r="W260">
        <v>1163.7040262983537</v>
      </c>
      <c r="X260">
        <v>1186.3068561615746</v>
      </c>
      <c r="AG260" t="s">
        <v>279</v>
      </c>
      <c r="AH260">
        <v>1163.7040262983537</v>
      </c>
      <c r="AI260">
        <v>4.5872382462000001</v>
      </c>
      <c r="AJ260">
        <f t="shared" si="16"/>
        <v>5338.1876166927386</v>
      </c>
      <c r="AK260" s="4">
        <f t="shared" si="17"/>
        <v>5.3381876166927382</v>
      </c>
      <c r="AL260" s="4"/>
      <c r="AM260" s="4">
        <v>6.7273153582324996</v>
      </c>
      <c r="AN260" s="4">
        <f t="shared" si="18"/>
        <v>7828.6039685539117</v>
      </c>
      <c r="AO260" s="4">
        <f t="shared" si="19"/>
        <v>7.8286039685539119</v>
      </c>
      <c r="AP260" s="4"/>
    </row>
    <row r="261" spans="1:42" x14ac:dyDescent="0.25">
      <c r="A261" t="s">
        <v>280</v>
      </c>
      <c r="B261" t="s">
        <v>20</v>
      </c>
      <c r="C261" t="s">
        <v>21</v>
      </c>
      <c r="D261">
        <v>137.4</v>
      </c>
      <c r="E261">
        <v>139.69999999999999</v>
      </c>
      <c r="F261">
        <v>141.19999999999999</v>
      </c>
      <c r="G261">
        <v>145.69999999999999</v>
      </c>
      <c r="H261">
        <v>144.6</v>
      </c>
      <c r="I261">
        <v>152.4</v>
      </c>
      <c r="J261">
        <v>148.9</v>
      </c>
      <c r="K261">
        <v>155</v>
      </c>
      <c r="L261">
        <v>153.69999999999999</v>
      </c>
      <c r="R261">
        <v>748.64100950822444</v>
      </c>
      <c r="S261">
        <v>842.15872410936208</v>
      </c>
      <c r="T261">
        <v>885.67118704347104</v>
      </c>
      <c r="U261">
        <v>772.84913017239114</v>
      </c>
      <c r="V261">
        <v>776.53679406877154</v>
      </c>
      <c r="W261">
        <v>731.89140206921172</v>
      </c>
      <c r="X261">
        <v>701.51613696944855</v>
      </c>
      <c r="AG261" t="s">
        <v>280</v>
      </c>
      <c r="AH261">
        <v>731.89140206921172</v>
      </c>
      <c r="AI261">
        <v>4.5872382462000001</v>
      </c>
      <c r="AJ261">
        <f t="shared" si="16"/>
        <v>3357.3602316368301</v>
      </c>
      <c r="AK261" s="4">
        <f t="shared" si="17"/>
        <v>3.3573602316368301</v>
      </c>
      <c r="AL261" s="4"/>
      <c r="AM261" s="4">
        <v>6.7273153582324996</v>
      </c>
      <c r="AN261" s="4">
        <f t="shared" si="18"/>
        <v>4923.6642696985255</v>
      </c>
      <c r="AO261" s="4">
        <f t="shared" si="19"/>
        <v>4.9236642696985253</v>
      </c>
      <c r="AP261" s="4"/>
    </row>
    <row r="262" spans="1:42" x14ac:dyDescent="0.25">
      <c r="A262" t="s">
        <v>281</v>
      </c>
      <c r="B262" t="s">
        <v>20</v>
      </c>
      <c r="C262" t="s">
        <v>21</v>
      </c>
      <c r="D262">
        <v>880.19999999999993</v>
      </c>
      <c r="E262">
        <v>903.6</v>
      </c>
      <c r="F262">
        <v>942.69999999999993</v>
      </c>
      <c r="G262">
        <v>958.59999999999991</v>
      </c>
      <c r="H262">
        <v>943.5</v>
      </c>
      <c r="I262">
        <v>946.1</v>
      </c>
      <c r="J262">
        <v>974.4</v>
      </c>
      <c r="K262">
        <v>984.1</v>
      </c>
      <c r="L262">
        <v>990.30000000000007</v>
      </c>
      <c r="M262">
        <v>1036.267041800643</v>
      </c>
      <c r="N262">
        <v>1021.6866666666667</v>
      </c>
      <c r="O262">
        <v>1008.9192429022082</v>
      </c>
      <c r="P262">
        <v>1020.2101967799642</v>
      </c>
      <c r="Q262">
        <v>985.72040557667947</v>
      </c>
      <c r="R262">
        <v>983.51121171770967</v>
      </c>
      <c r="S262">
        <v>1007.3415987780041</v>
      </c>
      <c r="T262">
        <v>992.42170561605269</v>
      </c>
      <c r="U262">
        <v>1010.4434967240961</v>
      </c>
      <c r="V262">
        <v>1054.7444444444443</v>
      </c>
      <c r="W262">
        <v>1088.653197969543</v>
      </c>
      <c r="X262">
        <v>1100.3391797752811</v>
      </c>
      <c r="AG262" t="s">
        <v>281</v>
      </c>
      <c r="AH262">
        <v>1088.653197969543</v>
      </c>
      <c r="AI262">
        <v>4.7376217191530001</v>
      </c>
      <c r="AJ262">
        <f t="shared" si="16"/>
        <v>5157.6270353258778</v>
      </c>
      <c r="AK262" s="4">
        <f t="shared" si="17"/>
        <v>5.157627035325878</v>
      </c>
      <c r="AL262" s="4"/>
      <c r="AM262" s="4">
        <v>3.4477898457639999</v>
      </c>
      <c r="AN262" s="4">
        <f t="shared" si="18"/>
        <v>3753.4474415178961</v>
      </c>
      <c r="AO262" s="4">
        <f t="shared" si="19"/>
        <v>3.753447441517896</v>
      </c>
      <c r="AP262" s="4"/>
    </row>
    <row r="263" spans="1:42" x14ac:dyDescent="0.25">
      <c r="A263" t="s">
        <v>282</v>
      </c>
      <c r="B263" t="s">
        <v>20</v>
      </c>
      <c r="C263" t="s">
        <v>21</v>
      </c>
      <c r="D263">
        <v>137.4</v>
      </c>
      <c r="E263">
        <v>139.69999999999999</v>
      </c>
      <c r="F263">
        <v>141.19999999999999</v>
      </c>
      <c r="G263">
        <v>145.69999999999999</v>
      </c>
      <c r="H263">
        <v>144.6</v>
      </c>
      <c r="I263">
        <v>152.4</v>
      </c>
      <c r="J263">
        <v>148.9</v>
      </c>
      <c r="K263">
        <v>155</v>
      </c>
      <c r="L263">
        <v>153.69999999999999</v>
      </c>
      <c r="M263">
        <v>151.25016077170417</v>
      </c>
      <c r="N263">
        <v>154.19936507936509</v>
      </c>
      <c r="O263">
        <v>151.38623670989602</v>
      </c>
      <c r="P263">
        <v>152.79248658318426</v>
      </c>
      <c r="Q263">
        <v>148.12610899873258</v>
      </c>
      <c r="R263">
        <v>149.55591211717712</v>
      </c>
      <c r="S263">
        <v>157.26135437881874</v>
      </c>
      <c r="T263">
        <v>155.86576532485012</v>
      </c>
      <c r="U263">
        <v>163.21495996117449</v>
      </c>
      <c r="V263">
        <v>174.95925925925926</v>
      </c>
      <c r="W263">
        <v>172.70619289340104</v>
      </c>
      <c r="X263">
        <v>171.51107865168538</v>
      </c>
      <c r="AG263" t="s">
        <v>282</v>
      </c>
      <c r="AH263">
        <v>172.70619289340104</v>
      </c>
      <c r="AI263">
        <v>4.7376217191530001</v>
      </c>
      <c r="AJ263">
        <f t="shared" si="16"/>
        <v>818.21661048400426</v>
      </c>
      <c r="AK263" s="4">
        <f t="shared" si="17"/>
        <v>0.81821661048400429</v>
      </c>
      <c r="AL263" s="4"/>
      <c r="AM263" s="4">
        <v>3.4477898457639999</v>
      </c>
      <c r="AN263" s="4">
        <f t="shared" si="18"/>
        <v>595.45465815842681</v>
      </c>
      <c r="AO263" s="4">
        <f t="shared" si="19"/>
        <v>0.5954546581584268</v>
      </c>
      <c r="AP263" s="4"/>
    </row>
    <row r="264" spans="1:42" x14ac:dyDescent="0.25">
      <c r="A264" t="s">
        <v>283</v>
      </c>
      <c r="B264" t="s">
        <v>20</v>
      </c>
      <c r="C264" t="s">
        <v>21</v>
      </c>
      <c r="D264">
        <v>702.6</v>
      </c>
      <c r="E264">
        <v>694.4</v>
      </c>
      <c r="F264">
        <v>697.6</v>
      </c>
      <c r="G264">
        <v>709.7</v>
      </c>
      <c r="H264">
        <v>715.2</v>
      </c>
      <c r="I264">
        <v>725.7</v>
      </c>
      <c r="J264">
        <v>719.2</v>
      </c>
      <c r="K264">
        <v>716.8</v>
      </c>
      <c r="L264">
        <v>703.09999999999991</v>
      </c>
      <c r="M264">
        <v>727.62234726688109</v>
      </c>
      <c r="N264">
        <v>713.42</v>
      </c>
      <c r="O264">
        <v>721.85273980605211</v>
      </c>
      <c r="P264">
        <v>674.37735241502685</v>
      </c>
      <c r="Q264">
        <v>689.44309252218</v>
      </c>
      <c r="R264">
        <v>704.89221038615176</v>
      </c>
      <c r="S264">
        <v>683.6580448065173</v>
      </c>
      <c r="T264">
        <v>687.13034381500051</v>
      </c>
      <c r="U264">
        <v>691.7177384130066</v>
      </c>
      <c r="V264">
        <v>700.18148148148157</v>
      </c>
      <c r="W264">
        <v>720.63827411167517</v>
      </c>
      <c r="X264">
        <v>734.4392471910113</v>
      </c>
      <c r="AG264" t="s">
        <v>283</v>
      </c>
      <c r="AH264">
        <v>720.63827411167517</v>
      </c>
      <c r="AI264">
        <v>4.7376217191530001</v>
      </c>
      <c r="AJ264">
        <f t="shared" si="16"/>
        <v>3414.1115390844056</v>
      </c>
      <c r="AK264" s="4">
        <f t="shared" si="17"/>
        <v>3.4141115390844057</v>
      </c>
      <c r="AL264" s="4"/>
      <c r="AM264" s="4">
        <v>3.4477898457639999</v>
      </c>
      <c r="AN264" s="4">
        <f t="shared" si="18"/>
        <v>2484.6093239511279</v>
      </c>
      <c r="AO264" s="4">
        <f t="shared" si="19"/>
        <v>2.484609323951128</v>
      </c>
      <c r="AP264" s="4"/>
    </row>
    <row r="265" spans="1:42" x14ac:dyDescent="0.25">
      <c r="A265" t="s">
        <v>284</v>
      </c>
      <c r="B265" t="s">
        <v>20</v>
      </c>
      <c r="C265" t="s">
        <v>21</v>
      </c>
      <c r="D265">
        <v>889.30000000000007</v>
      </c>
      <c r="E265">
        <v>916.1</v>
      </c>
      <c r="F265">
        <v>947</v>
      </c>
      <c r="G265">
        <v>933</v>
      </c>
      <c r="H265">
        <v>935.80000000000007</v>
      </c>
      <c r="I265">
        <v>969.6</v>
      </c>
      <c r="J265">
        <v>958.5</v>
      </c>
      <c r="K265">
        <v>967.8</v>
      </c>
      <c r="L265">
        <v>976.4</v>
      </c>
      <c r="M265">
        <v>1026.2853697749197</v>
      </c>
      <c r="N265">
        <v>1006.9907936507936</v>
      </c>
      <c r="O265">
        <v>991.42695408342092</v>
      </c>
      <c r="P265">
        <v>976.17130590339889</v>
      </c>
      <c r="Q265">
        <v>936.28783269961991</v>
      </c>
      <c r="R265">
        <v>926.96890812250342</v>
      </c>
      <c r="S265">
        <v>982.72841140529533</v>
      </c>
      <c r="T265">
        <v>1011.5752355316286</v>
      </c>
      <c r="U265">
        <v>1034.477784518321</v>
      </c>
      <c r="V265">
        <v>1060.0740740740741</v>
      </c>
      <c r="W265">
        <v>1073.898883248731</v>
      </c>
      <c r="X265">
        <v>1085.3379550561799</v>
      </c>
      <c r="AG265" t="s">
        <v>284</v>
      </c>
      <c r="AH265">
        <v>1073.898883248731</v>
      </c>
      <c r="AI265">
        <v>4.7376217191530001</v>
      </c>
      <c r="AJ265">
        <f t="shared" si="16"/>
        <v>5087.7266734533396</v>
      </c>
      <c r="AK265" s="4">
        <f t="shared" si="17"/>
        <v>5.0877266734533393</v>
      </c>
      <c r="AL265" s="4"/>
      <c r="AM265" s="4">
        <v>3.4477898457639999</v>
      </c>
      <c r="AN265" s="4">
        <f t="shared" si="18"/>
        <v>3702.577665042274</v>
      </c>
      <c r="AO265" s="4">
        <f t="shared" si="19"/>
        <v>3.7025776650422739</v>
      </c>
      <c r="AP265" s="4"/>
    </row>
    <row r="266" spans="1:42" x14ac:dyDescent="0.25">
      <c r="A266" t="s">
        <v>285</v>
      </c>
      <c r="B266" t="s">
        <v>20</v>
      </c>
      <c r="C266" t="s">
        <v>21</v>
      </c>
      <c r="D266">
        <v>220.89999999999998</v>
      </c>
      <c r="E266">
        <v>222.8</v>
      </c>
      <c r="F266">
        <v>237.2</v>
      </c>
      <c r="G266">
        <v>235</v>
      </c>
      <c r="H266">
        <v>233.3</v>
      </c>
      <c r="I266">
        <v>244</v>
      </c>
      <c r="J266">
        <v>243.5</v>
      </c>
      <c r="K266">
        <v>243.2</v>
      </c>
      <c r="L266">
        <v>243.1</v>
      </c>
      <c r="M266">
        <v>235.53794212218651</v>
      </c>
      <c r="N266">
        <v>236.04317460317461</v>
      </c>
      <c r="O266">
        <v>231.39020913658138</v>
      </c>
      <c r="P266">
        <v>235.44268336314852</v>
      </c>
      <c r="Q266">
        <v>223.22078580481622</v>
      </c>
      <c r="R266">
        <v>219.10058588548605</v>
      </c>
      <c r="S266">
        <v>224.52800407331978</v>
      </c>
      <c r="T266">
        <v>224.60188425302826</v>
      </c>
      <c r="U266">
        <v>222.38721184178598</v>
      </c>
      <c r="V266">
        <v>235.63333333333333</v>
      </c>
      <c r="W266">
        <v>240.32111675126907</v>
      </c>
      <c r="X266">
        <v>240.18811235955056</v>
      </c>
      <c r="AG266" t="s">
        <v>285</v>
      </c>
      <c r="AH266">
        <v>240.32111675126907</v>
      </c>
      <c r="AI266">
        <v>4.7376217191530001</v>
      </c>
      <c r="AJ266">
        <f t="shared" si="16"/>
        <v>1138.5505422919161</v>
      </c>
      <c r="AK266" s="4">
        <f t="shared" si="17"/>
        <v>1.1385505422919162</v>
      </c>
      <c r="AL266" s="4"/>
      <c r="AM266" s="4">
        <v>3.4477898457639999</v>
      </c>
      <c r="AN266" s="4">
        <f t="shared" si="18"/>
        <v>828.57670605769022</v>
      </c>
      <c r="AO266" s="4">
        <f t="shared" si="19"/>
        <v>0.82857670605769018</v>
      </c>
      <c r="AP266" s="4"/>
    </row>
    <row r="267" spans="1:42" x14ac:dyDescent="0.25">
      <c r="A267" t="s">
        <v>286</v>
      </c>
      <c r="B267" t="s">
        <v>20</v>
      </c>
      <c r="C267" t="s">
        <v>21</v>
      </c>
      <c r="D267">
        <v>69.2</v>
      </c>
      <c r="E267">
        <v>69.2</v>
      </c>
      <c r="F267">
        <v>67.3</v>
      </c>
      <c r="G267">
        <v>69.5</v>
      </c>
      <c r="H267">
        <v>70</v>
      </c>
      <c r="I267">
        <v>75.3</v>
      </c>
      <c r="J267">
        <v>77.099999999999994</v>
      </c>
      <c r="K267">
        <v>78.099999999999994</v>
      </c>
      <c r="L267">
        <v>77</v>
      </c>
      <c r="M267">
        <v>73.512861736334415</v>
      </c>
      <c r="N267">
        <v>76.428253968253969</v>
      </c>
      <c r="O267">
        <v>75.410164738871359</v>
      </c>
      <c r="P267">
        <v>75.985903398926652</v>
      </c>
      <c r="Q267">
        <v>79.407477820025349</v>
      </c>
      <c r="R267">
        <v>79.235818908122511</v>
      </c>
      <c r="S267">
        <v>76.573625254582495</v>
      </c>
      <c r="T267">
        <v>85.532325951303065</v>
      </c>
      <c r="U267">
        <v>85.508347488473675</v>
      </c>
      <c r="V267">
        <v>88.496296296296293</v>
      </c>
      <c r="W267">
        <v>89.851269035532994</v>
      </c>
      <c r="X267">
        <v>89.949337078651695</v>
      </c>
      <c r="AG267" t="s">
        <v>286</v>
      </c>
      <c r="AH267">
        <v>89.851269035532994</v>
      </c>
      <c r="AI267">
        <v>4.7376217191530001</v>
      </c>
      <c r="AJ267">
        <f t="shared" si="16"/>
        <v>425.68132367620058</v>
      </c>
      <c r="AK267" s="4">
        <f t="shared" si="17"/>
        <v>0.4256813236762006</v>
      </c>
      <c r="AL267" s="4"/>
      <c r="AM267" s="4">
        <v>3.4477898457639999</v>
      </c>
      <c r="AN267" s="4">
        <f t="shared" si="18"/>
        <v>309.78829300971995</v>
      </c>
      <c r="AO267" s="4">
        <f t="shared" si="19"/>
        <v>0.30978829300971994</v>
      </c>
      <c r="AP267" s="4"/>
    </row>
    <row r="268" spans="1:42" x14ac:dyDescent="0.25">
      <c r="A268" t="s">
        <v>287</v>
      </c>
      <c r="B268" t="s">
        <v>20</v>
      </c>
      <c r="C268" t="s">
        <v>21</v>
      </c>
      <c r="D268">
        <v>72.3</v>
      </c>
      <c r="E268">
        <v>70.400000000000006</v>
      </c>
      <c r="F268">
        <v>73</v>
      </c>
      <c r="G268">
        <v>81.5</v>
      </c>
      <c r="H268">
        <v>82.5</v>
      </c>
      <c r="I268">
        <v>85.1</v>
      </c>
      <c r="J268">
        <v>86.2</v>
      </c>
      <c r="K268">
        <v>84.399999999999991</v>
      </c>
      <c r="L268">
        <v>88.1</v>
      </c>
      <c r="M268">
        <v>89.12427652733119</v>
      </c>
      <c r="N268">
        <v>92.231746031746027</v>
      </c>
      <c r="O268">
        <v>96.502488608482281</v>
      </c>
      <c r="P268">
        <v>92.120071556350638</v>
      </c>
      <c r="Q268">
        <v>87.787705956907487</v>
      </c>
      <c r="R268">
        <v>87.64205059920107</v>
      </c>
      <c r="S268">
        <v>90.193991853360501</v>
      </c>
      <c r="T268">
        <v>91.679395570781836</v>
      </c>
      <c r="U268">
        <v>91.557073525843236</v>
      </c>
      <c r="V268">
        <v>93.618518518518528</v>
      </c>
      <c r="W268">
        <v>94.631065989847727</v>
      </c>
      <c r="X268">
        <v>97.442741573033715</v>
      </c>
      <c r="AG268" t="s">
        <v>287</v>
      </c>
      <c r="AH268">
        <v>94.631065989847727</v>
      </c>
      <c r="AI268">
        <v>4.7376217191530001</v>
      </c>
      <c r="AJ268">
        <f t="shared" si="16"/>
        <v>448.32619354010336</v>
      </c>
      <c r="AK268" s="4">
        <f t="shared" si="17"/>
        <v>0.44832619354010333</v>
      </c>
      <c r="AL268" s="4"/>
      <c r="AM268" s="4">
        <v>3.4477898457639999</v>
      </c>
      <c r="AN268" s="4">
        <f t="shared" si="18"/>
        <v>326.26802841362002</v>
      </c>
      <c r="AO268" s="4">
        <f t="shared" si="19"/>
        <v>0.32626802841362001</v>
      </c>
      <c r="AP268" s="4"/>
    </row>
    <row r="269" spans="1:42" x14ac:dyDescent="0.25">
      <c r="A269" t="s">
        <v>288</v>
      </c>
      <c r="B269" t="s">
        <v>20</v>
      </c>
      <c r="C269" t="s">
        <v>21</v>
      </c>
      <c r="D269">
        <v>847.40000000000009</v>
      </c>
      <c r="E269">
        <v>858.90000000000009</v>
      </c>
      <c r="F269">
        <v>873.90000000000009</v>
      </c>
      <c r="G269">
        <v>752.90000000000009</v>
      </c>
      <c r="H269">
        <v>706</v>
      </c>
      <c r="I269">
        <v>707.59999999999991</v>
      </c>
      <c r="J269">
        <v>710.5</v>
      </c>
      <c r="K269">
        <v>718.7</v>
      </c>
      <c r="L269">
        <v>698.7</v>
      </c>
      <c r="M269">
        <v>713.85513667632154</v>
      </c>
      <c r="N269">
        <v>725.47032967032965</v>
      </c>
      <c r="O269">
        <v>762.82365704190363</v>
      </c>
      <c r="P269">
        <v>732.96113914924297</v>
      </c>
      <c r="Q269">
        <v>769.52127040930452</v>
      </c>
      <c r="R269">
        <v>777.73521741563604</v>
      </c>
      <c r="S269">
        <v>754.53042772941126</v>
      </c>
      <c r="T269">
        <v>766.63367033458076</v>
      </c>
      <c r="U269">
        <v>761.18316143741185</v>
      </c>
      <c r="V269">
        <v>775.28039349065989</v>
      </c>
      <c r="W269">
        <v>768.67398028022831</v>
      </c>
      <c r="X269">
        <v>766.88760190577034</v>
      </c>
      <c r="AG269" t="s">
        <v>288</v>
      </c>
      <c r="AH269">
        <v>768.67398028022831</v>
      </c>
      <c r="AI269">
        <v>1.5461879915565047</v>
      </c>
      <c r="AJ269">
        <f t="shared" si="16"/>
        <v>1188.5144777312305</v>
      </c>
      <c r="AK269" s="4">
        <f t="shared" si="17"/>
        <v>1.1885144777312304</v>
      </c>
      <c r="AL269" s="4"/>
      <c r="AM269" s="4">
        <v>2.8318994743660002</v>
      </c>
      <c r="AN269" s="4">
        <f t="shared" si="18"/>
        <v>2176.8074407143999</v>
      </c>
      <c r="AO269" s="4">
        <f t="shared" si="19"/>
        <v>2.1768074407143998</v>
      </c>
      <c r="AP269" s="4"/>
    </row>
    <row r="270" spans="1:42" x14ac:dyDescent="0.25">
      <c r="A270" t="s">
        <v>289</v>
      </c>
      <c r="B270" t="s">
        <v>20</v>
      </c>
      <c r="C270" t="s">
        <v>21</v>
      </c>
      <c r="D270">
        <v>661.2</v>
      </c>
      <c r="E270">
        <v>668.09999999999991</v>
      </c>
      <c r="F270">
        <v>693.5</v>
      </c>
      <c r="G270">
        <v>602.40000000000009</v>
      </c>
      <c r="H270">
        <v>576</v>
      </c>
      <c r="I270">
        <v>535.20000000000005</v>
      </c>
      <c r="J270">
        <v>557.6</v>
      </c>
      <c r="K270">
        <v>575.20000000000005</v>
      </c>
      <c r="L270">
        <v>551.6</v>
      </c>
      <c r="M270">
        <v>577.81782223026789</v>
      </c>
      <c r="N270">
        <v>593.27397802197788</v>
      </c>
      <c r="O270">
        <v>552.61491194169935</v>
      </c>
      <c r="P270">
        <v>537.67548666186019</v>
      </c>
      <c r="Q270">
        <v>537.04576157459189</v>
      </c>
      <c r="R270">
        <v>546.62184229671504</v>
      </c>
      <c r="S270">
        <v>542.5004001514086</v>
      </c>
      <c r="T270">
        <v>566.60828911355634</v>
      </c>
      <c r="U270">
        <v>565.14261209423523</v>
      </c>
      <c r="V270">
        <v>580.23446182826638</v>
      </c>
      <c r="W270">
        <v>544.38687078360135</v>
      </c>
      <c r="X270">
        <v>558.86654314452096</v>
      </c>
      <c r="AG270" t="s">
        <v>289</v>
      </c>
      <c r="AH270">
        <v>544.38687078360135</v>
      </c>
      <c r="AI270">
        <v>1.5461879915565047</v>
      </c>
      <c r="AJ270">
        <f t="shared" si="16"/>
        <v>841.72444236662704</v>
      </c>
      <c r="AK270" s="4">
        <f t="shared" si="17"/>
        <v>0.84172444236662702</v>
      </c>
      <c r="AL270" s="4"/>
      <c r="AM270" s="4">
        <v>2.8318994743660002</v>
      </c>
      <c r="AN270" s="4">
        <f t="shared" si="18"/>
        <v>1541.6488932238324</v>
      </c>
      <c r="AO270" s="4">
        <f t="shared" si="19"/>
        <v>1.5416488932238324</v>
      </c>
      <c r="AP270" s="4"/>
    </row>
    <row r="271" spans="1:42" x14ac:dyDescent="0.25">
      <c r="A271" t="s">
        <v>290</v>
      </c>
      <c r="B271" t="s">
        <v>20</v>
      </c>
      <c r="C271" t="s">
        <v>21</v>
      </c>
      <c r="D271">
        <v>1297.2</v>
      </c>
      <c r="E271">
        <v>1315.6</v>
      </c>
      <c r="F271">
        <v>1297.2</v>
      </c>
      <c r="G271">
        <v>1129.7</v>
      </c>
      <c r="H271">
        <v>1174.0999999999999</v>
      </c>
      <c r="I271">
        <v>1190.0999999999999</v>
      </c>
      <c r="J271">
        <v>1150</v>
      </c>
      <c r="K271">
        <v>1130.7</v>
      </c>
      <c r="L271">
        <v>1174.1999999999998</v>
      </c>
      <c r="M271">
        <v>1180.6976918899347</v>
      </c>
      <c r="N271">
        <v>1199.7677362637362</v>
      </c>
      <c r="O271">
        <v>1123.0504665157623</v>
      </c>
      <c r="P271">
        <v>1119.0918196439466</v>
      </c>
      <c r="Q271">
        <v>1116.4846790427198</v>
      </c>
      <c r="R271">
        <v>1132.781979965303</v>
      </c>
      <c r="S271">
        <v>1150.1119829124534</v>
      </c>
      <c r="T271">
        <v>1190.011400323968</v>
      </c>
      <c r="U271">
        <v>1144.0679296493324</v>
      </c>
      <c r="V271">
        <v>1145.5900528491445</v>
      </c>
      <c r="W271">
        <v>1171.9865386611314</v>
      </c>
      <c r="X271">
        <v>1169.6134674430914</v>
      </c>
      <c r="AG271" t="s">
        <v>290</v>
      </c>
      <c r="AH271">
        <v>1171.9865386611314</v>
      </c>
      <c r="AI271">
        <v>1.5461879915565047</v>
      </c>
      <c r="AJ271">
        <f t="shared" si="16"/>
        <v>1812.1115123437146</v>
      </c>
      <c r="AK271" s="4">
        <f t="shared" si="17"/>
        <v>1.8121115123437146</v>
      </c>
      <c r="AL271" s="4"/>
      <c r="AM271" s="4">
        <v>2.8318994743660002</v>
      </c>
      <c r="AN271" s="4">
        <f t="shared" si="18"/>
        <v>3318.9480627984858</v>
      </c>
      <c r="AO271" s="4">
        <f t="shared" si="19"/>
        <v>3.3189480627984858</v>
      </c>
      <c r="AP271" s="4"/>
    </row>
    <row r="272" spans="1:42" x14ac:dyDescent="0.25">
      <c r="A272" t="s">
        <v>291</v>
      </c>
      <c r="B272" t="s">
        <v>20</v>
      </c>
      <c r="C272" t="s">
        <v>21</v>
      </c>
      <c r="D272">
        <v>901.09999999999991</v>
      </c>
      <c r="E272">
        <v>947.8</v>
      </c>
      <c r="F272">
        <v>889.9</v>
      </c>
      <c r="G272">
        <v>812.90000000000009</v>
      </c>
      <c r="H272">
        <v>830.7</v>
      </c>
      <c r="I272">
        <v>794.09999999999991</v>
      </c>
      <c r="J272">
        <v>776.4</v>
      </c>
      <c r="K272">
        <v>795.4</v>
      </c>
      <c r="L272">
        <v>738.40000000000009</v>
      </c>
      <c r="M272">
        <v>743.98465785662574</v>
      </c>
      <c r="N272">
        <v>758.28971428571424</v>
      </c>
      <c r="O272">
        <v>695.92219400430645</v>
      </c>
      <c r="P272">
        <v>679.50126448893582</v>
      </c>
      <c r="Q272">
        <v>693.45032431223433</v>
      </c>
      <c r="R272">
        <v>661.24961665454134</v>
      </c>
      <c r="S272">
        <v>650.20369328935283</v>
      </c>
      <c r="T272">
        <v>692.43743506674866</v>
      </c>
      <c r="U272">
        <v>653.06237107805885</v>
      </c>
      <c r="V272">
        <v>655.51415415205895</v>
      </c>
      <c r="W272">
        <v>663.77326414115203</v>
      </c>
      <c r="X272">
        <v>656.8047644256219</v>
      </c>
      <c r="AG272" t="s">
        <v>291</v>
      </c>
      <c r="AH272">
        <v>663.77326414115203</v>
      </c>
      <c r="AI272">
        <v>1.5461879915565047</v>
      </c>
      <c r="AJ272">
        <f t="shared" si="16"/>
        <v>1026.3182501313131</v>
      </c>
      <c r="AK272" s="4">
        <f t="shared" si="17"/>
        <v>1.0263182501313131</v>
      </c>
      <c r="AL272" s="4"/>
      <c r="AM272" s="4">
        <v>2.8318994743660002</v>
      </c>
      <c r="AN272" s="4">
        <f t="shared" si="18"/>
        <v>1879.7391578195327</v>
      </c>
      <c r="AO272" s="4">
        <f t="shared" si="19"/>
        <v>1.8797391578195326</v>
      </c>
      <c r="AP272" s="4"/>
    </row>
    <row r="273" spans="1:42" x14ac:dyDescent="0.25">
      <c r="A273" t="s">
        <v>292</v>
      </c>
      <c r="B273" t="s">
        <v>20</v>
      </c>
      <c r="C273" t="s">
        <v>21</v>
      </c>
      <c r="D273">
        <v>1084.8</v>
      </c>
      <c r="E273">
        <v>1105.3</v>
      </c>
      <c r="F273">
        <v>1109.3</v>
      </c>
      <c r="G273">
        <v>941.4</v>
      </c>
      <c r="H273">
        <v>946</v>
      </c>
      <c r="I273">
        <v>889</v>
      </c>
      <c r="J273">
        <v>872.40000000000009</v>
      </c>
      <c r="K273">
        <v>884.3</v>
      </c>
      <c r="L273">
        <v>893.7</v>
      </c>
      <c r="M273">
        <v>905.7395501448226</v>
      </c>
      <c r="N273">
        <v>907.6061978021977</v>
      </c>
      <c r="O273">
        <v>887.34815326008936</v>
      </c>
      <c r="P273">
        <v>808.38937940214089</v>
      </c>
      <c r="Q273">
        <v>835.92940058152533</v>
      </c>
      <c r="R273">
        <v>843.29433096423975</v>
      </c>
      <c r="S273">
        <v>847.14424376791226</v>
      </c>
      <c r="T273">
        <v>843.96688264536681</v>
      </c>
      <c r="U273">
        <v>814.32713060471167</v>
      </c>
      <c r="V273">
        <v>847.25320496049403</v>
      </c>
      <c r="W273">
        <v>843.73176959003627</v>
      </c>
      <c r="X273">
        <v>842.93413446267857</v>
      </c>
      <c r="AG273" t="s">
        <v>292</v>
      </c>
      <c r="AH273">
        <v>843.73176959003627</v>
      </c>
      <c r="AI273">
        <v>1.5461879915565047</v>
      </c>
      <c r="AJ273">
        <f t="shared" si="16"/>
        <v>1304.5679302348337</v>
      </c>
      <c r="AK273" s="4">
        <f t="shared" si="17"/>
        <v>1.3045679302348336</v>
      </c>
      <c r="AL273" s="4"/>
      <c r="AM273" s="4">
        <v>2.8318994743660002</v>
      </c>
      <c r="AN273" s="4">
        <f t="shared" si="18"/>
        <v>2389.3635548079187</v>
      </c>
      <c r="AO273" s="4">
        <f t="shared" si="19"/>
        <v>2.3893635548079186</v>
      </c>
      <c r="AP273" s="4"/>
    </row>
    <row r="274" spans="1:42" x14ac:dyDescent="0.25">
      <c r="A274" t="s">
        <v>293</v>
      </c>
      <c r="B274" t="s">
        <v>20</v>
      </c>
      <c r="C274" t="s">
        <v>21</v>
      </c>
      <c r="D274">
        <v>609</v>
      </c>
      <c r="E274">
        <v>588.29999999999995</v>
      </c>
      <c r="F274">
        <v>569.4</v>
      </c>
      <c r="G274">
        <v>598.6</v>
      </c>
      <c r="H274">
        <v>594.59999999999991</v>
      </c>
      <c r="I274">
        <v>649.20000000000005</v>
      </c>
      <c r="J274">
        <v>663.8</v>
      </c>
      <c r="K274">
        <v>726.9</v>
      </c>
      <c r="L274">
        <v>726.5</v>
      </c>
      <c r="M274">
        <v>758.43062545257044</v>
      </c>
      <c r="N274">
        <v>782.77542857142851</v>
      </c>
      <c r="O274">
        <v>821.37640920885553</v>
      </c>
      <c r="P274">
        <v>831.95750651655487</v>
      </c>
      <c r="Q274">
        <v>849.11539923954365</v>
      </c>
      <c r="R274">
        <v>844.74930326263359</v>
      </c>
      <c r="S274">
        <v>862.68154977559084</v>
      </c>
      <c r="T274">
        <v>893.81501982907889</v>
      </c>
      <c r="U274">
        <v>905.42267940505906</v>
      </c>
      <c r="V274">
        <v>923.36573177751018</v>
      </c>
      <c r="W274">
        <v>944.58744161909704</v>
      </c>
      <c r="X274">
        <v>964.36139756484909</v>
      </c>
      <c r="AG274" t="s">
        <v>293</v>
      </c>
      <c r="AH274">
        <v>944.58744161909704</v>
      </c>
      <c r="AI274">
        <v>1.5461879915565047</v>
      </c>
      <c r="AJ274">
        <f t="shared" si="16"/>
        <v>1460.5097592065288</v>
      </c>
      <c r="AK274" s="4">
        <f t="shared" si="17"/>
        <v>1.4605097592065288</v>
      </c>
      <c r="AL274" s="4"/>
      <c r="AM274" s="4">
        <v>2.8318994743660002</v>
      </c>
      <c r="AN274" s="4">
        <f t="shared" si="18"/>
        <v>2674.9766794138459</v>
      </c>
      <c r="AO274" s="4">
        <f t="shared" si="19"/>
        <v>2.6749766794138461</v>
      </c>
      <c r="AP274" s="4"/>
    </row>
    <row r="275" spans="1:42" x14ac:dyDescent="0.25">
      <c r="A275" t="s">
        <v>294</v>
      </c>
      <c r="B275" t="s">
        <v>20</v>
      </c>
      <c r="C275" t="s">
        <v>21</v>
      </c>
      <c r="D275">
        <v>868.90000000000009</v>
      </c>
      <c r="E275">
        <v>862.59999999999991</v>
      </c>
      <c r="F275">
        <v>864.8</v>
      </c>
      <c r="G275">
        <v>742.9</v>
      </c>
      <c r="H275">
        <v>719</v>
      </c>
      <c r="I275">
        <v>692.40000000000009</v>
      </c>
      <c r="J275">
        <v>697.2</v>
      </c>
      <c r="K275">
        <v>696.59999999999991</v>
      </c>
      <c r="L275">
        <v>671</v>
      </c>
      <c r="M275">
        <v>698.59155050687889</v>
      </c>
      <c r="N275">
        <v>709.06083516483511</v>
      </c>
      <c r="O275">
        <v>656.81198034560805</v>
      </c>
      <c r="P275">
        <v>669.72850091509065</v>
      </c>
      <c r="Q275">
        <v>671.00577052113624</v>
      </c>
      <c r="R275">
        <v>646.05339414628691</v>
      </c>
      <c r="S275">
        <v>665.25802195425308</v>
      </c>
      <c r="T275">
        <v>574.00965759928499</v>
      </c>
      <c r="U275">
        <v>544.77193572901979</v>
      </c>
      <c r="V275">
        <v>581.31311809952388</v>
      </c>
      <c r="W275">
        <v>576.65192527244415</v>
      </c>
      <c r="X275">
        <v>591.88976177871893</v>
      </c>
      <c r="AG275" t="s">
        <v>294</v>
      </c>
      <c r="AH275">
        <v>576.65192527244415</v>
      </c>
      <c r="AI275">
        <v>1.5461879915565047</v>
      </c>
      <c r="AJ275">
        <f t="shared" si="16"/>
        <v>891.61228216419204</v>
      </c>
      <c r="AK275" s="4">
        <f t="shared" si="17"/>
        <v>0.89161228216419208</v>
      </c>
      <c r="AL275" s="4"/>
      <c r="AM275" s="4">
        <v>2.8318994743660002</v>
      </c>
      <c r="AN275" s="4">
        <f t="shared" si="18"/>
        <v>1633.0202840711765</v>
      </c>
      <c r="AO275" s="4">
        <f t="shared" si="19"/>
        <v>1.6330202840711765</v>
      </c>
      <c r="AP275" s="4"/>
    </row>
    <row r="276" spans="1:42" x14ac:dyDescent="0.25">
      <c r="A276" t="s">
        <v>295</v>
      </c>
      <c r="B276" t="s">
        <v>20</v>
      </c>
      <c r="C276" t="s">
        <v>21</v>
      </c>
      <c r="D276">
        <v>623.6</v>
      </c>
      <c r="E276">
        <v>611.29999999999995</v>
      </c>
      <c r="F276">
        <v>585.4</v>
      </c>
      <c r="G276">
        <v>506</v>
      </c>
      <c r="H276">
        <v>491.2</v>
      </c>
      <c r="I276">
        <v>451.40000000000003</v>
      </c>
      <c r="J276">
        <v>450.1</v>
      </c>
      <c r="K276">
        <v>460</v>
      </c>
      <c r="L276">
        <v>460.3</v>
      </c>
      <c r="M276">
        <v>465.68905231716144</v>
      </c>
      <c r="N276">
        <v>480.2487912087912</v>
      </c>
      <c r="O276">
        <v>463.54464749075254</v>
      </c>
      <c r="P276">
        <v>449.79490322222841</v>
      </c>
      <c r="Q276">
        <v>443.93919704764033</v>
      </c>
      <c r="R276">
        <v>440.10587050198666</v>
      </c>
      <c r="S276">
        <v>434.06122857297356</v>
      </c>
      <c r="T276">
        <v>419.30930570295482</v>
      </c>
      <c r="U276">
        <v>402.22218000217129</v>
      </c>
      <c r="V276">
        <v>402.85794568573067</v>
      </c>
      <c r="W276">
        <v>404.22494032174365</v>
      </c>
      <c r="X276">
        <v>398.44232927474854</v>
      </c>
      <c r="AG276" t="s">
        <v>295</v>
      </c>
      <c r="AH276">
        <v>404.22494032174365</v>
      </c>
      <c r="AI276">
        <v>1.5461879915565047</v>
      </c>
      <c r="AJ276">
        <f t="shared" si="16"/>
        <v>625.00774861312482</v>
      </c>
      <c r="AK276" s="4">
        <f t="shared" si="17"/>
        <v>0.6250077486131248</v>
      </c>
      <c r="AL276" s="4"/>
      <c r="AM276" s="4">
        <v>2.8318994743660002</v>
      </c>
      <c r="AN276" s="4">
        <f t="shared" si="18"/>
        <v>1144.7243960227736</v>
      </c>
      <c r="AO276" s="4">
        <f t="shared" si="19"/>
        <v>1.1447243960227735</v>
      </c>
      <c r="AP276" s="4"/>
    </row>
    <row r="277" spans="1:42" x14ac:dyDescent="0.25">
      <c r="A277" t="s">
        <v>296</v>
      </c>
      <c r="B277" t="s">
        <v>20</v>
      </c>
      <c r="C277" t="s">
        <v>21</v>
      </c>
      <c r="F277">
        <v>267.3</v>
      </c>
      <c r="G277">
        <v>271.3</v>
      </c>
      <c r="H277">
        <v>267.39999999999998</v>
      </c>
      <c r="I277">
        <v>286.7</v>
      </c>
      <c r="J277">
        <v>283</v>
      </c>
      <c r="K277">
        <v>294.40000000000003</v>
      </c>
      <c r="L277">
        <v>300.89999999999998</v>
      </c>
      <c r="O277">
        <v>316.03520849724629</v>
      </c>
      <c r="P277">
        <v>312.38646397334446</v>
      </c>
      <c r="Q277">
        <v>320.55300784655623</v>
      </c>
      <c r="R277">
        <v>304.84186666666665</v>
      </c>
      <c r="S277">
        <v>309.14271378708543</v>
      </c>
      <c r="T277">
        <v>303.20169204737726</v>
      </c>
      <c r="U277">
        <v>299.72424849699399</v>
      </c>
      <c r="V277">
        <v>315.14960000000002</v>
      </c>
      <c r="W277">
        <v>318.62408376963356</v>
      </c>
      <c r="X277">
        <v>313.6522686025408</v>
      </c>
      <c r="AG277" t="s">
        <v>296</v>
      </c>
      <c r="AH277">
        <v>318.62408376963356</v>
      </c>
      <c r="AI277">
        <v>5.2161228737399998</v>
      </c>
      <c r="AJ277">
        <f t="shared" si="16"/>
        <v>1661.9823714752354</v>
      </c>
      <c r="AK277" s="4">
        <f t="shared" si="17"/>
        <v>1.6619823714752353</v>
      </c>
      <c r="AL277" s="4"/>
      <c r="AM277" s="4">
        <v>3.763871496898</v>
      </c>
      <c r="AN277" s="4">
        <f t="shared" si="18"/>
        <v>1199.2601071257643</v>
      </c>
      <c r="AO277" s="4">
        <f t="shared" si="19"/>
        <v>1.1992601071257643</v>
      </c>
      <c r="AP277" s="4"/>
    </row>
    <row r="278" spans="1:42" x14ac:dyDescent="0.25">
      <c r="A278" t="s">
        <v>297</v>
      </c>
      <c r="B278" t="s">
        <v>20</v>
      </c>
      <c r="C278" t="s">
        <v>21</v>
      </c>
      <c r="F278">
        <v>246.9</v>
      </c>
      <c r="G278">
        <v>252.1</v>
      </c>
      <c r="H278">
        <v>260.89999999999998</v>
      </c>
      <c r="I278">
        <v>268.39999999999998</v>
      </c>
      <c r="J278">
        <v>269.89999999999998</v>
      </c>
      <c r="K278">
        <v>279.8</v>
      </c>
      <c r="L278">
        <v>285.5</v>
      </c>
      <c r="O278">
        <v>326.06479150275374</v>
      </c>
      <c r="P278">
        <v>319.20716368179927</v>
      </c>
      <c r="Q278">
        <v>313.44699215344377</v>
      </c>
      <c r="R278">
        <v>314.45813333333336</v>
      </c>
      <c r="S278">
        <v>310.55728621291451</v>
      </c>
      <c r="T278">
        <v>313.59830795262263</v>
      </c>
      <c r="U278">
        <v>311.67575150300604</v>
      </c>
      <c r="V278">
        <v>323.35660952380954</v>
      </c>
      <c r="W278">
        <v>332.68298429319373</v>
      </c>
      <c r="X278">
        <v>336.64773139745915</v>
      </c>
      <c r="AG278" t="s">
        <v>297</v>
      </c>
      <c r="AH278">
        <v>332.68298429319373</v>
      </c>
      <c r="AI278">
        <v>5.2161228737399998</v>
      </c>
      <c r="AJ278">
        <f t="shared" si="16"/>
        <v>1735.3153240758129</v>
      </c>
      <c r="AK278" s="4">
        <f t="shared" si="17"/>
        <v>1.7353153240758128</v>
      </c>
      <c r="AL278" s="4"/>
      <c r="AM278" s="4">
        <v>3.763871496898</v>
      </c>
      <c r="AN278" s="4">
        <f t="shared" si="18"/>
        <v>1252.1760020841168</v>
      </c>
      <c r="AO278" s="4">
        <f t="shared" si="19"/>
        <v>1.2521760020841168</v>
      </c>
      <c r="AP278" s="4"/>
    </row>
    <row r="279" spans="1:42" x14ac:dyDescent="0.25">
      <c r="A279" t="s">
        <v>298</v>
      </c>
      <c r="B279" t="s">
        <v>20</v>
      </c>
      <c r="C279" t="s">
        <v>21</v>
      </c>
      <c r="D279">
        <v>233.5</v>
      </c>
      <c r="E279">
        <v>238.6</v>
      </c>
      <c r="F279">
        <v>226.4</v>
      </c>
      <c r="G279">
        <v>229.29999999999998</v>
      </c>
      <c r="H279">
        <v>229.9</v>
      </c>
      <c r="I279">
        <v>225.6</v>
      </c>
      <c r="J279">
        <v>230.9</v>
      </c>
      <c r="K279">
        <v>238.29999999999998</v>
      </c>
      <c r="L279">
        <v>244.6</v>
      </c>
      <c r="M279">
        <v>253.73288263172569</v>
      </c>
      <c r="N279">
        <v>259.15325304973413</v>
      </c>
      <c r="O279">
        <v>252.99773635153133</v>
      </c>
      <c r="P279">
        <v>245.68895989774725</v>
      </c>
      <c r="Q279">
        <v>248.64527048402405</v>
      </c>
      <c r="R279">
        <v>246.94333833583457</v>
      </c>
      <c r="S279">
        <v>247.40905531081745</v>
      </c>
      <c r="T279">
        <v>249.35839017735336</v>
      </c>
      <c r="U279">
        <v>255.41362897265333</v>
      </c>
      <c r="V279">
        <v>259.16498121930078</v>
      </c>
      <c r="W279">
        <v>261.02952380952382</v>
      </c>
      <c r="X279">
        <v>270.23216763005775</v>
      </c>
      <c r="AG279" t="s">
        <v>298</v>
      </c>
      <c r="AH279">
        <v>261.02952380952382</v>
      </c>
      <c r="AI279">
        <v>4.2617142857142856</v>
      </c>
      <c r="AJ279">
        <f t="shared" si="16"/>
        <v>1112.4332506122448</v>
      </c>
      <c r="AK279" s="4">
        <f t="shared" si="17"/>
        <v>1.1124332506122447</v>
      </c>
      <c r="AL279" s="4"/>
      <c r="AM279" s="4">
        <v>4.7793547400000005</v>
      </c>
      <c r="AN279" s="4">
        <f t="shared" si="18"/>
        <v>1247.5526918989906</v>
      </c>
      <c r="AO279" s="4">
        <f t="shared" si="19"/>
        <v>1.2475526918989905</v>
      </c>
      <c r="AP279" s="4"/>
    </row>
    <row r="280" spans="1:42" x14ac:dyDescent="0.25">
      <c r="A280" t="s">
        <v>299</v>
      </c>
      <c r="B280" t="s">
        <v>20</v>
      </c>
      <c r="C280" t="s">
        <v>21</v>
      </c>
      <c r="D280">
        <v>433.8</v>
      </c>
      <c r="E280">
        <v>434.9</v>
      </c>
      <c r="F280">
        <v>445.4</v>
      </c>
      <c r="G280">
        <v>433.2</v>
      </c>
      <c r="H280">
        <v>440.59999999999997</v>
      </c>
      <c r="I280">
        <v>436.5</v>
      </c>
      <c r="J280">
        <v>461.5</v>
      </c>
      <c r="K280">
        <v>481.59999999999997</v>
      </c>
      <c r="L280">
        <v>489.2</v>
      </c>
      <c r="M280">
        <v>520.56258712015608</v>
      </c>
      <c r="N280">
        <v>510.70960275258062</v>
      </c>
      <c r="O280">
        <v>508.14494007989356</v>
      </c>
      <c r="P280">
        <v>496.04741971560952</v>
      </c>
      <c r="Q280">
        <v>492.63533691869657</v>
      </c>
      <c r="R280">
        <v>505.12564615641151</v>
      </c>
      <c r="S280">
        <v>515.98224832762276</v>
      </c>
      <c r="T280">
        <v>496.28426557526149</v>
      </c>
      <c r="U280">
        <v>517.11385070214328</v>
      </c>
      <c r="V280">
        <v>519.60533082924019</v>
      </c>
      <c r="W280">
        <v>512.46984126984125</v>
      </c>
      <c r="X280">
        <v>509.80768786127169</v>
      </c>
      <c r="AG280" t="s">
        <v>299</v>
      </c>
      <c r="AH280">
        <v>512.46984126984125</v>
      </c>
      <c r="AI280">
        <v>4.2617142857142856</v>
      </c>
      <c r="AJ280">
        <f t="shared" si="16"/>
        <v>2184.000043537415</v>
      </c>
      <c r="AK280" s="4">
        <f t="shared" si="17"/>
        <v>2.1840000435374152</v>
      </c>
      <c r="AL280" s="4"/>
      <c r="AM280" s="4">
        <v>4.7793547400000005</v>
      </c>
      <c r="AN280" s="4">
        <f t="shared" si="18"/>
        <v>2449.2751649800639</v>
      </c>
      <c r="AO280" s="4">
        <f t="shared" si="19"/>
        <v>2.4492751649800639</v>
      </c>
      <c r="AP280" s="4"/>
    </row>
    <row r="281" spans="1:42" x14ac:dyDescent="0.25">
      <c r="A281" t="s">
        <v>300</v>
      </c>
      <c r="B281" t="s">
        <v>20</v>
      </c>
      <c r="C281" t="s">
        <v>21</v>
      </c>
      <c r="D281">
        <v>304.5</v>
      </c>
      <c r="E281">
        <v>296.7</v>
      </c>
      <c r="F281">
        <v>301.3</v>
      </c>
      <c r="G281">
        <v>303.89999999999998</v>
      </c>
      <c r="H281">
        <v>312.89999999999998</v>
      </c>
      <c r="I281">
        <v>306.89999999999998</v>
      </c>
      <c r="J281">
        <v>318.39999999999998</v>
      </c>
      <c r="K281">
        <v>327.3</v>
      </c>
      <c r="L281">
        <v>320.7</v>
      </c>
      <c r="M281">
        <v>336.97210761081686</v>
      </c>
      <c r="N281">
        <v>333.54607444479194</v>
      </c>
      <c r="O281">
        <v>340.64940079893478</v>
      </c>
      <c r="P281">
        <v>347.0913404697236</v>
      </c>
      <c r="Q281">
        <v>347.08990825688073</v>
      </c>
      <c r="R281">
        <v>360.83086543271634</v>
      </c>
      <c r="S281">
        <v>353.57531408060044</v>
      </c>
      <c r="T281">
        <v>378.689480066697</v>
      </c>
      <c r="U281">
        <v>381.90489283074646</v>
      </c>
      <c r="V281">
        <v>390.73432533949722</v>
      </c>
      <c r="W281">
        <v>402.1453968253968</v>
      </c>
      <c r="X281">
        <v>401.72763005780348</v>
      </c>
      <c r="AG281" t="s">
        <v>300</v>
      </c>
      <c r="AH281">
        <v>402.1453968253968</v>
      </c>
      <c r="AI281">
        <v>4.2617142857142856</v>
      </c>
      <c r="AJ281">
        <f t="shared" si="16"/>
        <v>1713.8287825850339</v>
      </c>
      <c r="AK281" s="4">
        <f t="shared" si="17"/>
        <v>1.7138287825850338</v>
      </c>
      <c r="AL281" s="4"/>
      <c r="AM281" s="4">
        <v>4.7793547400000005</v>
      </c>
      <c r="AN281" s="4">
        <f t="shared" si="18"/>
        <v>1921.9955084866413</v>
      </c>
      <c r="AO281" s="4">
        <f t="shared" si="19"/>
        <v>1.9219955084866414</v>
      </c>
      <c r="AP281" s="4"/>
    </row>
    <row r="282" spans="1:42" x14ac:dyDescent="0.25">
      <c r="A282" t="s">
        <v>301</v>
      </c>
      <c r="B282" t="s">
        <v>20</v>
      </c>
      <c r="C282" t="s">
        <v>21</v>
      </c>
      <c r="D282">
        <v>333.4</v>
      </c>
      <c r="E282">
        <v>332.8</v>
      </c>
      <c r="F282">
        <v>353.79999999999995</v>
      </c>
      <c r="G282">
        <v>334.9</v>
      </c>
      <c r="H282">
        <v>349.79999999999995</v>
      </c>
      <c r="I282">
        <v>328</v>
      </c>
      <c r="J282">
        <v>334.6</v>
      </c>
      <c r="K282">
        <v>354</v>
      </c>
      <c r="L282">
        <v>368.4</v>
      </c>
      <c r="M282">
        <v>379.03820741566773</v>
      </c>
      <c r="N282">
        <v>396.984641851736</v>
      </c>
      <c r="O282">
        <v>384.30121504660451</v>
      </c>
      <c r="P282">
        <v>387.37227991691964</v>
      </c>
      <c r="Q282">
        <v>393.83568490983868</v>
      </c>
      <c r="R282">
        <v>412.00015007503748</v>
      </c>
      <c r="S282">
        <v>434.62700277369891</v>
      </c>
      <c r="T282">
        <v>440.66271032287403</v>
      </c>
      <c r="U282">
        <v>448.86762749445671</v>
      </c>
      <c r="V282">
        <v>433.40075122796884</v>
      </c>
      <c r="W282">
        <v>459.26031746031742</v>
      </c>
      <c r="X282">
        <v>465.93739884393062</v>
      </c>
      <c r="AG282" t="s">
        <v>301</v>
      </c>
      <c r="AH282">
        <v>459.26031746031742</v>
      </c>
      <c r="AI282">
        <v>4.2617142857142856</v>
      </c>
      <c r="AJ282">
        <f t="shared" si="16"/>
        <v>1957.2362557823128</v>
      </c>
      <c r="AK282" s="4">
        <f t="shared" si="17"/>
        <v>1.9572362557823129</v>
      </c>
      <c r="AL282" s="4"/>
      <c r="AM282" s="4">
        <v>4.7793547400000005</v>
      </c>
      <c r="AN282" s="4">
        <f t="shared" si="18"/>
        <v>2194.9679751478729</v>
      </c>
      <c r="AO282" s="4">
        <f t="shared" si="19"/>
        <v>2.1949679751478728</v>
      </c>
      <c r="AP282" s="4"/>
    </row>
    <row r="283" spans="1:42" x14ac:dyDescent="0.25">
      <c r="A283" t="s">
        <v>302</v>
      </c>
      <c r="B283" t="s">
        <v>20</v>
      </c>
      <c r="C283" t="s">
        <v>21</v>
      </c>
      <c r="D283">
        <v>389.29999999999995</v>
      </c>
      <c r="E283">
        <v>386</v>
      </c>
      <c r="F283">
        <v>393.59999999999997</v>
      </c>
      <c r="G283">
        <v>394.7</v>
      </c>
      <c r="H283">
        <v>394.3</v>
      </c>
      <c r="I283">
        <v>404.1</v>
      </c>
      <c r="J283">
        <v>401.7</v>
      </c>
      <c r="K283">
        <v>404.79999999999995</v>
      </c>
      <c r="L283">
        <v>414</v>
      </c>
      <c r="M283">
        <v>429.02157788267027</v>
      </c>
      <c r="N283">
        <v>429.07286973555335</v>
      </c>
      <c r="O283">
        <v>434.31879775853287</v>
      </c>
      <c r="P283">
        <v>437.44640269151142</v>
      </c>
      <c r="Q283">
        <v>436.73354182955438</v>
      </c>
      <c r="R283">
        <v>428.0451135763339</v>
      </c>
      <c r="S283">
        <v>436.52088095901865</v>
      </c>
      <c r="T283">
        <v>433.49150141643054</v>
      </c>
      <c r="U283">
        <v>432.54960806270998</v>
      </c>
      <c r="V283">
        <v>434.05319389485584</v>
      </c>
      <c r="W283">
        <v>447.34005547850205</v>
      </c>
      <c r="X283">
        <v>455.67594472645226</v>
      </c>
      <c r="AG283" t="s">
        <v>302</v>
      </c>
      <c r="AH283">
        <v>447.34005547850205</v>
      </c>
      <c r="AI283">
        <v>1.172816915726</v>
      </c>
      <c r="AJ283">
        <f t="shared" si="16"/>
        <v>524.64798414699453</v>
      </c>
      <c r="AK283" s="4">
        <f t="shared" si="17"/>
        <v>0.52464798414699454</v>
      </c>
      <c r="AL283" s="4"/>
      <c r="AM283" s="4">
        <v>11.152699783978855</v>
      </c>
      <c r="AN283" s="4">
        <f t="shared" si="18"/>
        <v>4989.0493401001786</v>
      </c>
      <c r="AO283" s="4">
        <f t="shared" si="19"/>
        <v>4.9890493401001788</v>
      </c>
      <c r="AP283" s="4"/>
    </row>
    <row r="284" spans="1:42" x14ac:dyDescent="0.25">
      <c r="A284" t="s">
        <v>303</v>
      </c>
      <c r="B284" t="s">
        <v>20</v>
      </c>
      <c r="C284" t="s">
        <v>21</v>
      </c>
      <c r="J284">
        <v>591.6</v>
      </c>
      <c r="K284">
        <v>605.30000000000007</v>
      </c>
      <c r="L284">
        <v>619.70000000000005</v>
      </c>
      <c r="M284">
        <v>650.93331085637226</v>
      </c>
      <c r="N284">
        <v>640.48824681684619</v>
      </c>
      <c r="O284">
        <v>638.33830871115651</v>
      </c>
      <c r="P284">
        <v>650.97078157349893</v>
      </c>
      <c r="Q284">
        <v>653.48897576231434</v>
      </c>
      <c r="R284">
        <v>649.88108821975698</v>
      </c>
      <c r="S284">
        <v>650.55330359632012</v>
      </c>
      <c r="T284">
        <v>654.75790368271964</v>
      </c>
      <c r="U284">
        <v>662.26147816349373</v>
      </c>
      <c r="V284">
        <v>667.40293951384967</v>
      </c>
      <c r="W284">
        <v>684.12979195561729</v>
      </c>
      <c r="X284">
        <v>696.9801748448956</v>
      </c>
      <c r="AG284" t="s">
        <v>303</v>
      </c>
      <c r="AH284">
        <v>684.12979195561729</v>
      </c>
      <c r="AI284">
        <v>1.172816915726</v>
      </c>
      <c r="AJ284">
        <f t="shared" si="16"/>
        <v>802.35899255765707</v>
      </c>
      <c r="AK284" s="4">
        <f t="shared" si="17"/>
        <v>0.80235899255765708</v>
      </c>
      <c r="AL284" s="4"/>
      <c r="AM284" s="4">
        <v>11.152699783978855</v>
      </c>
      <c r="AN284" s="4">
        <f t="shared" si="18"/>
        <v>7629.8941829569121</v>
      </c>
      <c r="AO284" s="4">
        <f t="shared" si="19"/>
        <v>7.629894182956912</v>
      </c>
      <c r="AP284" s="4"/>
    </row>
    <row r="285" spans="1:42" x14ac:dyDescent="0.25">
      <c r="A285" t="s">
        <v>304</v>
      </c>
      <c r="B285" t="s">
        <v>20</v>
      </c>
      <c r="C285" t="s">
        <v>21</v>
      </c>
      <c r="J285">
        <v>355.1</v>
      </c>
      <c r="K285">
        <v>365.5</v>
      </c>
      <c r="L285">
        <v>371.79999999999995</v>
      </c>
      <c r="M285">
        <v>379.22677006068778</v>
      </c>
      <c r="N285">
        <v>371.68697355533789</v>
      </c>
      <c r="O285">
        <v>368.17004584819159</v>
      </c>
      <c r="P285">
        <v>371.4191511387163</v>
      </c>
      <c r="Q285">
        <v>380.8194683346365</v>
      </c>
      <c r="R285">
        <v>373.81632329635499</v>
      </c>
      <c r="S285">
        <v>373.15706718706434</v>
      </c>
      <c r="T285">
        <v>365.9082152974504</v>
      </c>
      <c r="U285">
        <v>359.84680851063825</v>
      </c>
      <c r="V285">
        <v>362.6838892029395</v>
      </c>
      <c r="W285">
        <v>374.02590846047156</v>
      </c>
      <c r="X285">
        <v>383.1545403271291</v>
      </c>
      <c r="AG285" t="s">
        <v>304</v>
      </c>
      <c r="AH285">
        <v>374.02590846047156</v>
      </c>
      <c r="AI285">
        <v>1.172816915726</v>
      </c>
      <c r="AJ285">
        <f t="shared" si="16"/>
        <v>438.66391236222546</v>
      </c>
      <c r="AK285" s="4">
        <f t="shared" si="17"/>
        <v>0.43866391236222546</v>
      </c>
      <c r="AL285" s="4"/>
      <c r="AM285" s="4">
        <v>11.152699783978855</v>
      </c>
      <c r="AN285" s="4">
        <f t="shared" si="18"/>
        <v>4171.3986684895963</v>
      </c>
      <c r="AO285" s="4">
        <f t="shared" si="19"/>
        <v>4.1713986684895961</v>
      </c>
      <c r="AP285" s="4"/>
    </row>
    <row r="286" spans="1:42" x14ac:dyDescent="0.25">
      <c r="A286" t="s">
        <v>305</v>
      </c>
      <c r="B286" t="s">
        <v>20</v>
      </c>
      <c r="C286" t="s">
        <v>21</v>
      </c>
      <c r="J286">
        <v>397.59999999999997</v>
      </c>
      <c r="K286">
        <v>400.1</v>
      </c>
      <c r="L286">
        <v>400.8</v>
      </c>
      <c r="M286">
        <v>414.63243425488872</v>
      </c>
      <c r="N286">
        <v>409.35768854064645</v>
      </c>
      <c r="O286">
        <v>413.2748344370861</v>
      </c>
      <c r="P286">
        <v>413.47114389233951</v>
      </c>
      <c r="Q286">
        <v>409.76575449569975</v>
      </c>
      <c r="R286">
        <v>411.66043317485475</v>
      </c>
      <c r="S286">
        <v>411.2430722051854</v>
      </c>
      <c r="T286">
        <v>406.21660056657225</v>
      </c>
      <c r="U286">
        <v>404.28891377379614</v>
      </c>
      <c r="V286">
        <v>415.94717354437535</v>
      </c>
      <c r="W286">
        <v>418.11056865464639</v>
      </c>
      <c r="X286">
        <v>420.88119007332205</v>
      </c>
      <c r="AG286" t="s">
        <v>305</v>
      </c>
      <c r="AH286">
        <v>418.11056865464639</v>
      </c>
      <c r="AI286">
        <v>1.172816915726</v>
      </c>
      <c r="AJ286">
        <f t="shared" si="16"/>
        <v>490.36714756198637</v>
      </c>
      <c r="AK286" s="4">
        <f t="shared" si="17"/>
        <v>0.49036714756198635</v>
      </c>
      <c r="AL286" s="4"/>
      <c r="AM286" s="4">
        <v>11.152699783978855</v>
      </c>
      <c r="AN286" s="4">
        <f t="shared" si="18"/>
        <v>4663.0616487139514</v>
      </c>
      <c r="AO286" s="4">
        <f t="shared" si="19"/>
        <v>4.6630616487139518</v>
      </c>
      <c r="AP286" s="4"/>
    </row>
    <row r="287" spans="1:42" x14ac:dyDescent="0.25">
      <c r="A287" t="s">
        <v>306</v>
      </c>
      <c r="B287" t="s">
        <v>20</v>
      </c>
      <c r="C287" t="s">
        <v>21</v>
      </c>
      <c r="D287">
        <v>9.4</v>
      </c>
      <c r="E287">
        <v>9.3000000000000007</v>
      </c>
      <c r="F287">
        <v>9.9</v>
      </c>
      <c r="G287">
        <v>10.3</v>
      </c>
      <c r="H287">
        <v>11.4</v>
      </c>
      <c r="I287">
        <v>10.7</v>
      </c>
      <c r="J287">
        <v>10.8</v>
      </c>
      <c r="K287">
        <v>10.8</v>
      </c>
      <c r="L287">
        <v>11.3</v>
      </c>
      <c r="M287">
        <v>9</v>
      </c>
      <c r="N287">
        <v>8.6000000000000014</v>
      </c>
      <c r="O287">
        <v>8.9</v>
      </c>
      <c r="P287">
        <v>8.7999999999999989</v>
      </c>
      <c r="Q287">
        <v>8.8000000000000007</v>
      </c>
      <c r="R287">
        <v>8.4</v>
      </c>
      <c r="S287">
        <v>8.7000000000000011</v>
      </c>
      <c r="T287">
        <v>9</v>
      </c>
      <c r="U287">
        <v>8.5</v>
      </c>
      <c r="V287">
        <v>8.6999999999999993</v>
      </c>
      <c r="W287">
        <v>8.3999999999999986</v>
      </c>
      <c r="X287">
        <v>8.6</v>
      </c>
      <c r="AG287" t="s">
        <v>306</v>
      </c>
      <c r="AH287">
        <v>8.3999999999999986</v>
      </c>
      <c r="AI287">
        <v>1.172816915726</v>
      </c>
      <c r="AJ287">
        <f t="shared" si="16"/>
        <v>9.8516620920983975</v>
      </c>
      <c r="AK287" s="4">
        <f t="shared" si="17"/>
        <v>9.8516620920983972E-3</v>
      </c>
      <c r="AL287" s="4"/>
      <c r="AM287" s="4">
        <v>11.152699783978855</v>
      </c>
      <c r="AN287" s="4">
        <f t="shared" si="18"/>
        <v>93.682678185422375</v>
      </c>
      <c r="AO287" s="4">
        <f t="shared" si="19"/>
        <v>9.3682678185422377E-2</v>
      </c>
      <c r="AP287" s="4"/>
    </row>
    <row r="288" spans="1:42" x14ac:dyDescent="0.25">
      <c r="A288" t="s">
        <v>307</v>
      </c>
      <c r="B288" t="s">
        <v>20</v>
      </c>
      <c r="C288" t="s">
        <v>21</v>
      </c>
      <c r="D288">
        <v>110.2</v>
      </c>
      <c r="E288">
        <v>117.1</v>
      </c>
      <c r="F288">
        <v>116.5</v>
      </c>
      <c r="G288">
        <v>116.2</v>
      </c>
      <c r="H288">
        <v>118.3</v>
      </c>
      <c r="I288">
        <v>114.5</v>
      </c>
      <c r="J288">
        <v>120</v>
      </c>
      <c r="K288">
        <v>127</v>
      </c>
      <c r="L288">
        <v>133.6</v>
      </c>
      <c r="M288">
        <v>134.40693069306931</v>
      </c>
      <c r="N288">
        <v>129.41421319796953</v>
      </c>
      <c r="O288">
        <v>130.90789473684211</v>
      </c>
      <c r="P288">
        <v>130.80804020100504</v>
      </c>
      <c r="Q288">
        <v>132.69121951219512</v>
      </c>
      <c r="R288">
        <v>135.50813397129184</v>
      </c>
      <c r="S288">
        <v>139.5173076923077</v>
      </c>
      <c r="T288">
        <v>144.80858585858587</v>
      </c>
      <c r="U288">
        <v>149.79999999999998</v>
      </c>
      <c r="V288">
        <v>153.51083743842366</v>
      </c>
      <c r="W288">
        <v>158.11060606060607</v>
      </c>
      <c r="X288">
        <v>158.91658536585365</v>
      </c>
      <c r="AG288" t="s">
        <v>307</v>
      </c>
      <c r="AH288">
        <v>158.11060606060607</v>
      </c>
      <c r="AI288">
        <v>12.855279187817255</v>
      </c>
      <c r="AJ288">
        <f t="shared" si="16"/>
        <v>2032.5559834640819</v>
      </c>
      <c r="AK288" s="4">
        <f t="shared" si="17"/>
        <v>2.0325559834640821</v>
      </c>
      <c r="AL288" s="4"/>
      <c r="AM288" s="4">
        <v>42.374764728122003</v>
      </c>
      <c r="AN288" s="4">
        <f t="shared" si="18"/>
        <v>6699.8997328389632</v>
      </c>
      <c r="AO288" s="4">
        <f t="shared" si="19"/>
        <v>6.6998997328389631</v>
      </c>
      <c r="AP288" s="4"/>
    </row>
    <row r="289" spans="1:42" x14ac:dyDescent="0.25">
      <c r="A289" t="s">
        <v>308</v>
      </c>
      <c r="B289" t="s">
        <v>20</v>
      </c>
      <c r="C289" t="s">
        <v>21</v>
      </c>
      <c r="D289">
        <v>436.4</v>
      </c>
      <c r="E289">
        <v>456.8</v>
      </c>
      <c r="F289">
        <v>459.3</v>
      </c>
      <c r="G289">
        <v>457</v>
      </c>
      <c r="H289">
        <v>447.5</v>
      </c>
      <c r="I289">
        <v>450.20000000000005</v>
      </c>
      <c r="J289">
        <v>458.2</v>
      </c>
      <c r="K289">
        <v>479.90000000000003</v>
      </c>
      <c r="L289">
        <v>503.4</v>
      </c>
      <c r="M289">
        <v>525.51987767584092</v>
      </c>
      <c r="N289">
        <v>532.9245696400626</v>
      </c>
      <c r="O289">
        <v>533.922088091354</v>
      </c>
      <c r="P289">
        <v>547.25955162614457</v>
      </c>
      <c r="Q289">
        <v>557.59435785536164</v>
      </c>
      <c r="R289">
        <v>554.709791082008</v>
      </c>
      <c r="S289">
        <v>569.15696280356599</v>
      </c>
      <c r="T289">
        <v>579.43589500316261</v>
      </c>
      <c r="U289">
        <v>581.53552278820371</v>
      </c>
      <c r="V289">
        <v>581.99636612958511</v>
      </c>
      <c r="W289">
        <v>592.61796795090345</v>
      </c>
      <c r="X289">
        <v>610.49779310344832</v>
      </c>
      <c r="AG289" t="s">
        <v>308</v>
      </c>
      <c r="AH289">
        <v>592.61796795090345</v>
      </c>
      <c r="AI289">
        <v>13.144646198170999</v>
      </c>
      <c r="AJ289">
        <f t="shared" si="16"/>
        <v>7789.7535193936665</v>
      </c>
      <c r="AK289" s="4">
        <f t="shared" si="17"/>
        <v>7.7897535193936669</v>
      </c>
      <c r="AL289" s="4"/>
      <c r="AM289" s="4">
        <v>6.1581813346730003</v>
      </c>
      <c r="AN289" s="4">
        <f t="shared" si="18"/>
        <v>3649.4489088270961</v>
      </c>
      <c r="AO289" s="4">
        <f t="shared" si="19"/>
        <v>3.6494489088270963</v>
      </c>
      <c r="AP289" s="4"/>
    </row>
    <row r="290" spans="1:42" x14ac:dyDescent="0.25">
      <c r="A290" t="s">
        <v>309</v>
      </c>
      <c r="B290" t="s">
        <v>20</v>
      </c>
      <c r="C290" t="s">
        <v>21</v>
      </c>
      <c r="D290">
        <v>131</v>
      </c>
      <c r="E290">
        <v>136.30000000000001</v>
      </c>
      <c r="F290">
        <v>140.70000000000002</v>
      </c>
      <c r="G290">
        <v>135.80000000000001</v>
      </c>
      <c r="H290">
        <v>134.80000000000001</v>
      </c>
      <c r="I290">
        <v>139.30000000000001</v>
      </c>
      <c r="J290">
        <v>136.30000000000001</v>
      </c>
      <c r="K290">
        <v>136.9</v>
      </c>
      <c r="L290">
        <v>139.19999999999999</v>
      </c>
      <c r="M290">
        <v>136.2117737003058</v>
      </c>
      <c r="N290">
        <v>144.79640062597809</v>
      </c>
      <c r="O290">
        <v>143.64427406199022</v>
      </c>
      <c r="P290">
        <v>141.41945058414902</v>
      </c>
      <c r="Q290">
        <v>144.79155236907732</v>
      </c>
      <c r="R290">
        <v>143.29940754599315</v>
      </c>
      <c r="S290">
        <v>142.28509068552106</v>
      </c>
      <c r="T290">
        <v>142.20945604048072</v>
      </c>
      <c r="U290">
        <v>144.09939678284181</v>
      </c>
      <c r="V290">
        <v>138.49712032910526</v>
      </c>
      <c r="W290">
        <v>136.51397886123425</v>
      </c>
      <c r="X290">
        <v>132.8710344827586</v>
      </c>
      <c r="AG290" t="s">
        <v>309</v>
      </c>
      <c r="AH290">
        <v>136.51397886123425</v>
      </c>
      <c r="AI290">
        <v>13.144646198170999</v>
      </c>
      <c r="AJ290">
        <f t="shared" si="16"/>
        <v>1794.427953235519</v>
      </c>
      <c r="AK290" s="4">
        <f t="shared" si="17"/>
        <v>1.794427953235519</v>
      </c>
      <c r="AL290" s="4"/>
      <c r="AM290" s="4">
        <v>6.1581813346730003</v>
      </c>
      <c r="AN290" s="4">
        <f t="shared" si="18"/>
        <v>840.67783654519724</v>
      </c>
      <c r="AO290" s="4">
        <f t="shared" si="19"/>
        <v>0.84067783654519723</v>
      </c>
      <c r="AP290" s="4"/>
    </row>
    <row r="291" spans="1:42" x14ac:dyDescent="0.25">
      <c r="A291" t="s">
        <v>310</v>
      </c>
      <c r="B291" t="s">
        <v>20</v>
      </c>
      <c r="C291" t="s">
        <v>21</v>
      </c>
      <c r="D291">
        <v>309.3</v>
      </c>
      <c r="E291">
        <v>311.89999999999998</v>
      </c>
      <c r="F291">
        <v>318.39999999999998</v>
      </c>
      <c r="G291">
        <v>323</v>
      </c>
      <c r="H291">
        <v>318.2</v>
      </c>
      <c r="I291">
        <v>314.2</v>
      </c>
      <c r="J291">
        <v>322.60000000000002</v>
      </c>
      <c r="K291">
        <v>322.89999999999998</v>
      </c>
      <c r="L291">
        <v>329.09999999999997</v>
      </c>
      <c r="M291">
        <v>340.32247706422021</v>
      </c>
      <c r="N291">
        <v>350.90438184663537</v>
      </c>
      <c r="O291">
        <v>354.86215334420882</v>
      </c>
      <c r="P291">
        <v>349.63479633722773</v>
      </c>
      <c r="Q291">
        <v>359.93142144638409</v>
      </c>
      <c r="R291">
        <v>356.80679763018395</v>
      </c>
      <c r="S291">
        <v>354.43590531816784</v>
      </c>
      <c r="T291">
        <v>358.77099936748897</v>
      </c>
      <c r="U291">
        <v>356.31903485254691</v>
      </c>
      <c r="V291">
        <v>352.4041138155639</v>
      </c>
      <c r="W291">
        <v>360.85697238322541</v>
      </c>
      <c r="X291">
        <v>364.06703448275857</v>
      </c>
      <c r="AG291" t="s">
        <v>310</v>
      </c>
      <c r="AH291">
        <v>360.85697238322541</v>
      </c>
      <c r="AI291">
        <v>13.144646198170999</v>
      </c>
      <c r="AJ291">
        <f t="shared" si="16"/>
        <v>4743.3372301206609</v>
      </c>
      <c r="AK291" s="4">
        <f t="shared" si="17"/>
        <v>4.7433372301206607</v>
      </c>
      <c r="AL291" s="4"/>
      <c r="AM291" s="4">
        <v>6.1581813346730003</v>
      </c>
      <c r="AN291" s="4">
        <f t="shared" si="18"/>
        <v>2222.2226718169891</v>
      </c>
      <c r="AO291" s="4">
        <f t="shared" si="19"/>
        <v>2.2222226718169891</v>
      </c>
      <c r="AP291" s="4"/>
    </row>
    <row r="292" spans="1:42" x14ac:dyDescent="0.25">
      <c r="A292" t="s">
        <v>311</v>
      </c>
      <c r="B292" t="s">
        <v>20</v>
      </c>
      <c r="C292" t="s">
        <v>21</v>
      </c>
      <c r="D292">
        <v>224.4</v>
      </c>
      <c r="E292">
        <v>221.1</v>
      </c>
      <c r="F292">
        <v>216.1</v>
      </c>
      <c r="G292">
        <v>225.89999999999998</v>
      </c>
      <c r="H292">
        <v>223</v>
      </c>
      <c r="I292">
        <v>225.4</v>
      </c>
      <c r="J292">
        <v>227.70000000000002</v>
      </c>
      <c r="K292">
        <v>239</v>
      </c>
      <c r="L292">
        <v>251.29999999999998</v>
      </c>
      <c r="M292">
        <v>250.94954128440372</v>
      </c>
      <c r="N292">
        <v>261.82582159624411</v>
      </c>
      <c r="O292">
        <v>265.84597063621533</v>
      </c>
      <c r="P292">
        <v>267.89100094726865</v>
      </c>
      <c r="Q292">
        <v>273.82263092269335</v>
      </c>
      <c r="R292">
        <v>277.49086373557844</v>
      </c>
      <c r="S292">
        <v>275.90162926529359</v>
      </c>
      <c r="T292">
        <v>272.62893738140417</v>
      </c>
      <c r="U292">
        <v>280.9396112600536</v>
      </c>
      <c r="V292">
        <v>268.54806307850532</v>
      </c>
      <c r="W292">
        <v>268.1308898738493</v>
      </c>
      <c r="X292">
        <v>274.44510344827586</v>
      </c>
      <c r="AG292" t="s">
        <v>311</v>
      </c>
      <c r="AH292">
        <v>268.1308898738493</v>
      </c>
      <c r="AI292">
        <v>13.144646198170999</v>
      </c>
      <c r="AJ292">
        <f t="shared" si="16"/>
        <v>3524.4856821925</v>
      </c>
      <c r="AK292" s="4">
        <f t="shared" si="17"/>
        <v>3.5244856821925001</v>
      </c>
      <c r="AL292" s="4"/>
      <c r="AM292" s="4">
        <v>6.1581813346730003</v>
      </c>
      <c r="AN292" s="4">
        <f t="shared" si="18"/>
        <v>1651.1986412704005</v>
      </c>
      <c r="AO292" s="4">
        <f t="shared" si="19"/>
        <v>1.6511986412704005</v>
      </c>
      <c r="AP292" s="4"/>
    </row>
    <row r="293" spans="1:42" x14ac:dyDescent="0.25">
      <c r="A293" t="s">
        <v>312</v>
      </c>
      <c r="B293" t="s">
        <v>20</v>
      </c>
      <c r="C293" t="s">
        <v>21</v>
      </c>
      <c r="D293">
        <v>291</v>
      </c>
      <c r="E293">
        <v>293.39999999999998</v>
      </c>
      <c r="F293">
        <v>276.89999999999998</v>
      </c>
      <c r="G293">
        <v>279.7</v>
      </c>
      <c r="H293">
        <v>282.3</v>
      </c>
      <c r="I293">
        <v>295.3</v>
      </c>
      <c r="J293">
        <v>290.2</v>
      </c>
      <c r="K293">
        <v>303.29999999999995</v>
      </c>
      <c r="L293">
        <v>306.3</v>
      </c>
      <c r="M293">
        <v>314.53822629969414</v>
      </c>
      <c r="N293">
        <v>324.40469483568074</v>
      </c>
      <c r="O293">
        <v>324.39686786296915</v>
      </c>
      <c r="P293">
        <v>323.18067571834541</v>
      </c>
      <c r="Q293">
        <v>330.87359725685792</v>
      </c>
      <c r="R293">
        <v>330.73401933270969</v>
      </c>
      <c r="S293">
        <v>332.27556102059634</v>
      </c>
      <c r="T293">
        <v>332.44086021505382</v>
      </c>
      <c r="U293">
        <v>331.11843163538867</v>
      </c>
      <c r="V293">
        <v>336.95941035310256</v>
      </c>
      <c r="W293">
        <v>345.9245823389021</v>
      </c>
      <c r="X293">
        <v>350.10165517241381</v>
      </c>
      <c r="AG293" t="s">
        <v>312</v>
      </c>
      <c r="AH293">
        <v>345.9245823389021</v>
      </c>
      <c r="AI293">
        <v>13.144646198170999</v>
      </c>
      <c r="AJ293">
        <f t="shared" si="16"/>
        <v>4547.0562460949404</v>
      </c>
      <c r="AK293" s="4">
        <f t="shared" si="17"/>
        <v>4.5470562460949404</v>
      </c>
      <c r="AL293" s="4"/>
      <c r="AM293" s="4">
        <v>6.1581813346730003</v>
      </c>
      <c r="AN293" s="4">
        <f t="shared" si="18"/>
        <v>2130.2663061639805</v>
      </c>
      <c r="AO293" s="4">
        <f t="shared" si="19"/>
        <v>2.1302663061639806</v>
      </c>
      <c r="AP293" s="4"/>
    </row>
    <row r="294" spans="1:42" x14ac:dyDescent="0.25">
      <c r="A294" t="s">
        <v>313</v>
      </c>
      <c r="B294" t="s">
        <v>20</v>
      </c>
      <c r="C294" t="s">
        <v>21</v>
      </c>
      <c r="D294">
        <v>150.6</v>
      </c>
      <c r="E294">
        <v>148.9</v>
      </c>
      <c r="F294">
        <v>153.1</v>
      </c>
      <c r="G294">
        <v>153.39999999999998</v>
      </c>
      <c r="H294">
        <v>149.6</v>
      </c>
      <c r="I294">
        <v>152.79999999999998</v>
      </c>
      <c r="J294">
        <v>151.30000000000001</v>
      </c>
      <c r="K294">
        <v>157.4</v>
      </c>
      <c r="L294">
        <v>162.5</v>
      </c>
      <c r="M294">
        <v>161.02675840978591</v>
      </c>
      <c r="N294">
        <v>167.76901408450703</v>
      </c>
      <c r="O294">
        <v>169.99755301794454</v>
      </c>
      <c r="P294">
        <v>170.12399747395011</v>
      </c>
      <c r="Q294">
        <v>169.10121571072318</v>
      </c>
      <c r="R294">
        <v>175.5173058933583</v>
      </c>
      <c r="S294">
        <v>176.19830925299726</v>
      </c>
      <c r="T294">
        <v>179.69550917141052</v>
      </c>
      <c r="U294">
        <v>181.15710455764076</v>
      </c>
      <c r="V294">
        <v>179.17795680493657</v>
      </c>
      <c r="W294">
        <v>178.32533242413911</v>
      </c>
      <c r="X294">
        <v>178.9171034482759</v>
      </c>
      <c r="AG294" t="s">
        <v>313</v>
      </c>
      <c r="AH294">
        <v>178.32533242413911</v>
      </c>
      <c r="AI294">
        <v>13.144646198170999</v>
      </c>
      <c r="AJ294">
        <f t="shared" si="16"/>
        <v>2344.0234028865398</v>
      </c>
      <c r="AK294" s="4">
        <f t="shared" si="17"/>
        <v>2.3440234028865397</v>
      </c>
      <c r="AL294" s="4"/>
      <c r="AM294" s="4">
        <v>6.1581813346730003</v>
      </c>
      <c r="AN294" s="4">
        <f t="shared" si="18"/>
        <v>1098.1597336336915</v>
      </c>
      <c r="AO294" s="4">
        <f t="shared" si="19"/>
        <v>1.0981597336336915</v>
      </c>
      <c r="AP294" s="4"/>
    </row>
    <row r="295" spans="1:42" x14ac:dyDescent="0.25">
      <c r="A295" t="s">
        <v>314</v>
      </c>
      <c r="B295" t="s">
        <v>20</v>
      </c>
      <c r="C295" t="s">
        <v>21</v>
      </c>
      <c r="D295">
        <v>177.70000000000002</v>
      </c>
      <c r="E295">
        <v>179.1</v>
      </c>
      <c r="F295">
        <v>186.3</v>
      </c>
      <c r="G295">
        <v>188.5</v>
      </c>
      <c r="H295">
        <v>182.70000000000002</v>
      </c>
      <c r="I295">
        <v>187.4</v>
      </c>
      <c r="J295">
        <v>184.6</v>
      </c>
      <c r="K295">
        <v>183.5</v>
      </c>
      <c r="L295">
        <v>182.29999999999998</v>
      </c>
      <c r="M295">
        <v>185.54036697247707</v>
      </c>
      <c r="N295">
        <v>190.66447574334899</v>
      </c>
      <c r="O295">
        <v>186.11073409461667</v>
      </c>
      <c r="P295">
        <v>187.69052731291444</v>
      </c>
      <c r="Q295">
        <v>188.77503117206984</v>
      </c>
      <c r="R295">
        <v>188.95113813532896</v>
      </c>
      <c r="S295">
        <v>188.94654165385796</v>
      </c>
      <c r="T295">
        <v>189.41834282099938</v>
      </c>
      <c r="U295">
        <v>194.53089812332439</v>
      </c>
      <c r="V295">
        <v>184.50562221460407</v>
      </c>
      <c r="W295">
        <v>188.44152744630074</v>
      </c>
      <c r="X295">
        <v>186.10027586206897</v>
      </c>
      <c r="AG295" t="s">
        <v>314</v>
      </c>
      <c r="AH295">
        <v>188.44152744630074</v>
      </c>
      <c r="AI295">
        <v>13.144646198170999</v>
      </c>
      <c r="AJ295">
        <f t="shared" si="16"/>
        <v>2476.9972073245531</v>
      </c>
      <c r="AK295" s="4">
        <f t="shared" si="17"/>
        <v>2.476997207324553</v>
      </c>
      <c r="AL295" s="4"/>
      <c r="AM295" s="4">
        <v>6.1581813346730003</v>
      </c>
      <c r="AN295" s="4">
        <f t="shared" si="18"/>
        <v>1160.4570969970791</v>
      </c>
      <c r="AO295" s="4">
        <f t="shared" si="19"/>
        <v>1.1604570969970791</v>
      </c>
      <c r="AP295" s="4"/>
    </row>
    <row r="296" spans="1:42" x14ac:dyDescent="0.25">
      <c r="A296" t="s">
        <v>315</v>
      </c>
      <c r="B296" t="s">
        <v>20</v>
      </c>
      <c r="C296" t="s">
        <v>21</v>
      </c>
      <c r="P296">
        <v>161.30000000000001</v>
      </c>
      <c r="Q296">
        <v>168.6</v>
      </c>
      <c r="R296">
        <v>169.77394957983194</v>
      </c>
      <c r="S296">
        <v>181</v>
      </c>
      <c r="T296">
        <v>184.2</v>
      </c>
      <c r="U296">
        <v>186.29999999999998</v>
      </c>
      <c r="V296">
        <v>190.49999999999997</v>
      </c>
      <c r="W296">
        <v>192.67456896551727</v>
      </c>
      <c r="X296">
        <v>195.8</v>
      </c>
      <c r="AG296" t="s">
        <v>315</v>
      </c>
      <c r="AH296">
        <v>192.67456896551727</v>
      </c>
      <c r="AI296">
        <v>4.3553191489362</v>
      </c>
      <c r="AJ296">
        <f t="shared" si="16"/>
        <v>839.1592397285458</v>
      </c>
      <c r="AK296" s="4">
        <f t="shared" si="17"/>
        <v>0.83915923972854578</v>
      </c>
      <c r="AL296" s="4"/>
      <c r="AM296" s="4">
        <v>1.1881622872344</v>
      </c>
      <c r="AN296" s="4">
        <f t="shared" si="18"/>
        <v>228.92865655397114</v>
      </c>
      <c r="AO296" s="4">
        <f t="shared" si="19"/>
        <v>0.22892865655397113</v>
      </c>
      <c r="AP296" s="4"/>
    </row>
    <row r="297" spans="1:42" x14ac:dyDescent="0.25">
      <c r="A297" t="s">
        <v>316</v>
      </c>
      <c r="B297" t="s">
        <v>20</v>
      </c>
      <c r="C297" t="s">
        <v>21</v>
      </c>
      <c r="K297">
        <v>377.1</v>
      </c>
      <c r="L297">
        <v>398.1</v>
      </c>
      <c r="P297">
        <v>468.78475570032572</v>
      </c>
      <c r="Q297">
        <v>470.31360366252454</v>
      </c>
      <c r="R297">
        <v>485.59999999999991</v>
      </c>
      <c r="S297">
        <v>496.4</v>
      </c>
      <c r="T297">
        <v>506.9</v>
      </c>
      <c r="U297">
        <v>520.4</v>
      </c>
      <c r="V297">
        <v>535.88360370799546</v>
      </c>
      <c r="W297">
        <v>538.79999999999995</v>
      </c>
      <c r="X297">
        <v>575.6</v>
      </c>
      <c r="AG297" t="s">
        <v>316</v>
      </c>
      <c r="AH297">
        <v>538.79999999999995</v>
      </c>
      <c r="AI297">
        <v>1.9689984748347737</v>
      </c>
      <c r="AJ297">
        <f t="shared" si="16"/>
        <v>1060.896378240976</v>
      </c>
      <c r="AK297" s="4">
        <f t="shared" si="17"/>
        <v>1.0608963782409759</v>
      </c>
      <c r="AL297" s="4"/>
      <c r="AM297" s="4">
        <v>1.2273457676665001</v>
      </c>
      <c r="AN297" s="4">
        <f t="shared" si="18"/>
        <v>661.29389961871016</v>
      </c>
      <c r="AO297" s="4">
        <f t="shared" si="19"/>
        <v>0.6612938996187101</v>
      </c>
      <c r="AP297" s="4"/>
    </row>
    <row r="298" spans="1:42" x14ac:dyDescent="0.25">
      <c r="A298" t="s">
        <v>317</v>
      </c>
      <c r="B298" t="s">
        <v>20</v>
      </c>
      <c r="C298" t="s">
        <v>21</v>
      </c>
      <c r="R298">
        <v>421.14740986324074</v>
      </c>
      <c r="S298">
        <v>494.35506710756658</v>
      </c>
      <c r="T298">
        <v>492.70445660672397</v>
      </c>
      <c r="U298">
        <v>525.41391894370076</v>
      </c>
      <c r="V298">
        <v>557.37155963302757</v>
      </c>
      <c r="W298">
        <v>576.08422548555188</v>
      </c>
      <c r="X298">
        <v>579.1431619339985</v>
      </c>
      <c r="AG298" t="s">
        <v>317</v>
      </c>
      <c r="AH298">
        <v>576.08422548555188</v>
      </c>
      <c r="AI298">
        <v>3.3768876551668998</v>
      </c>
      <c r="AJ298">
        <f t="shared" si="16"/>
        <v>1945.3717093785449</v>
      </c>
      <c r="AK298" s="4">
        <f t="shared" si="17"/>
        <v>1.945371709378545</v>
      </c>
      <c r="AL298" s="4"/>
      <c r="AM298" s="4">
        <v>3.3199349573319998</v>
      </c>
      <c r="AN298" s="4">
        <f t="shared" si="18"/>
        <v>1912.5621585570138</v>
      </c>
      <c r="AO298" s="4">
        <f t="shared" si="19"/>
        <v>1.9125621585570138</v>
      </c>
      <c r="AP298" s="4"/>
    </row>
    <row r="299" spans="1:42" x14ac:dyDescent="0.25">
      <c r="A299" t="s">
        <v>318</v>
      </c>
      <c r="B299" t="s">
        <v>20</v>
      </c>
      <c r="C299" t="s">
        <v>21</v>
      </c>
      <c r="R299">
        <v>416.66396601740576</v>
      </c>
      <c r="S299">
        <v>485.5089087726123</v>
      </c>
      <c r="T299">
        <v>494.88641516810003</v>
      </c>
      <c r="U299">
        <v>500.88470566660556</v>
      </c>
      <c r="V299">
        <v>508.86483180428138</v>
      </c>
      <c r="W299">
        <v>504.50287383546498</v>
      </c>
      <c r="X299">
        <v>505.84135072908668</v>
      </c>
      <c r="AG299" t="s">
        <v>318</v>
      </c>
      <c r="AH299">
        <v>504.50287383546498</v>
      </c>
      <c r="AI299">
        <v>3.3768876551668998</v>
      </c>
      <c r="AJ299">
        <f t="shared" si="16"/>
        <v>1703.6495266512056</v>
      </c>
      <c r="AK299" s="4">
        <f t="shared" si="17"/>
        <v>1.7036495266512057</v>
      </c>
      <c r="AL299" s="4"/>
      <c r="AM299" s="4">
        <v>3.3199349573319998</v>
      </c>
      <c r="AN299" s="4">
        <f t="shared" si="18"/>
        <v>1674.9167269208158</v>
      </c>
      <c r="AO299" s="4">
        <f t="shared" si="19"/>
        <v>1.6749167269208158</v>
      </c>
      <c r="AP299" s="4"/>
    </row>
    <row r="300" spans="1:42" x14ac:dyDescent="0.25">
      <c r="A300" t="s">
        <v>319</v>
      </c>
      <c r="B300" t="s">
        <v>20</v>
      </c>
      <c r="C300" t="s">
        <v>21</v>
      </c>
      <c r="R300">
        <v>446.97503108164108</v>
      </c>
      <c r="S300">
        <v>522.84715035985221</v>
      </c>
      <c r="T300">
        <v>525.4478498827209</v>
      </c>
      <c r="U300">
        <v>542.86451494590131</v>
      </c>
      <c r="V300">
        <v>542.73027522935786</v>
      </c>
      <c r="W300">
        <v>529.68861519027314</v>
      </c>
      <c r="X300">
        <v>539.31961627014584</v>
      </c>
      <c r="AG300" t="s">
        <v>319</v>
      </c>
      <c r="AH300">
        <v>529.68861519027314</v>
      </c>
      <c r="AI300">
        <v>3.3768876551668998</v>
      </c>
      <c r="AJ300">
        <f t="shared" si="16"/>
        <v>1788.6989457184839</v>
      </c>
      <c r="AK300" s="4">
        <f t="shared" si="17"/>
        <v>1.7886989457184839</v>
      </c>
      <c r="AL300" s="4"/>
      <c r="AM300" s="4">
        <v>3.3199349573319998</v>
      </c>
      <c r="AN300" s="4">
        <f t="shared" si="18"/>
        <v>1758.5317500709655</v>
      </c>
      <c r="AO300" s="4">
        <f t="shared" si="19"/>
        <v>1.7585317500709654</v>
      </c>
      <c r="AP300" s="4"/>
    </row>
    <row r="301" spans="1:42" x14ac:dyDescent="0.25">
      <c r="A301" t="s">
        <v>320</v>
      </c>
      <c r="B301" t="s">
        <v>20</v>
      </c>
      <c r="C301" t="s">
        <v>21</v>
      </c>
      <c r="R301">
        <v>342.90665147119768</v>
      </c>
      <c r="S301">
        <v>351.18887375996889</v>
      </c>
      <c r="T301">
        <v>366.25402658326817</v>
      </c>
      <c r="U301">
        <v>385.34359068402711</v>
      </c>
      <c r="V301">
        <v>376.61906218144759</v>
      </c>
      <c r="W301">
        <v>361.72428548871</v>
      </c>
      <c r="X301">
        <v>365.70287029930927</v>
      </c>
      <c r="AG301" t="s">
        <v>320</v>
      </c>
      <c r="AH301">
        <v>361.72428548871</v>
      </c>
      <c r="AI301">
        <v>3.3768876551668998</v>
      </c>
      <c r="AJ301">
        <f t="shared" si="16"/>
        <v>1221.5022742408921</v>
      </c>
      <c r="AK301" s="4">
        <f t="shared" si="17"/>
        <v>1.2215022742408921</v>
      </c>
      <c r="AL301" s="4"/>
      <c r="AM301" s="4">
        <v>3.3199349573319998</v>
      </c>
      <c r="AN301" s="4">
        <f t="shared" si="18"/>
        <v>1200.9011003099085</v>
      </c>
      <c r="AO301" s="4">
        <f t="shared" si="19"/>
        <v>1.2009011003099086</v>
      </c>
      <c r="AP301" s="4"/>
    </row>
    <row r="302" spans="1:42" x14ac:dyDescent="0.25">
      <c r="A302" t="s">
        <v>321</v>
      </c>
      <c r="B302" t="s">
        <v>20</v>
      </c>
      <c r="C302" t="s">
        <v>21</v>
      </c>
      <c r="V302">
        <v>315.14982254999995</v>
      </c>
      <c r="W302">
        <v>317.11218389999999</v>
      </c>
      <c r="X302">
        <v>324.40324980000003</v>
      </c>
      <c r="AG302" t="s">
        <v>321</v>
      </c>
      <c r="AH302">
        <v>317.11218389999999</v>
      </c>
      <c r="AI302">
        <v>1.4442217275155831</v>
      </c>
      <c r="AJ302">
        <f t="shared" si="16"/>
        <v>457.98030604829728</v>
      </c>
      <c r="AK302" s="4">
        <f t="shared" si="17"/>
        <v>0.45798030604829726</v>
      </c>
      <c r="AL302" s="4"/>
      <c r="AM302" s="4">
        <v>1.6438817898486</v>
      </c>
      <c r="AN302" s="4">
        <f t="shared" si="18"/>
        <v>521.29494445233036</v>
      </c>
      <c r="AO302" s="4">
        <f t="shared" si="19"/>
        <v>0.52129494445233038</v>
      </c>
      <c r="AP302" s="4"/>
    </row>
    <row r="303" spans="1:42" x14ac:dyDescent="0.25">
      <c r="A303" t="s">
        <v>322</v>
      </c>
      <c r="B303" t="s">
        <v>20</v>
      </c>
      <c r="C303" t="s">
        <v>21</v>
      </c>
      <c r="V303">
        <v>415.03065659999999</v>
      </c>
      <c r="W303">
        <v>451.09727659999999</v>
      </c>
      <c r="X303">
        <v>452.27508280000006</v>
      </c>
      <c r="AG303" t="s">
        <v>322</v>
      </c>
      <c r="AH303">
        <v>451.09727659999999</v>
      </c>
      <c r="AI303">
        <v>1.4442217275155831</v>
      </c>
      <c r="AJ303">
        <f t="shared" si="16"/>
        <v>651.48448808882677</v>
      </c>
      <c r="AK303" s="4">
        <f t="shared" si="17"/>
        <v>0.65148448808882675</v>
      </c>
      <c r="AL303" s="4"/>
      <c r="AM303" s="4">
        <v>1.6438817898486</v>
      </c>
      <c r="AN303" s="4">
        <f t="shared" si="18"/>
        <v>741.55059845303697</v>
      </c>
      <c r="AO303" s="4">
        <f t="shared" si="19"/>
        <v>0.74155059845303695</v>
      </c>
      <c r="AP303" s="4"/>
    </row>
    <row r="304" spans="1:42" x14ac:dyDescent="0.25">
      <c r="A304" t="s">
        <v>323</v>
      </c>
      <c r="B304" t="s">
        <v>20</v>
      </c>
      <c r="C304" t="s">
        <v>21</v>
      </c>
      <c r="V304">
        <v>391.30188150000004</v>
      </c>
      <c r="W304">
        <v>391.68900760000008</v>
      </c>
      <c r="X304">
        <v>427.61872940000001</v>
      </c>
      <c r="AG304" t="s">
        <v>323</v>
      </c>
      <c r="AH304">
        <v>391.68900760000008</v>
      </c>
      <c r="AI304">
        <v>1.4442217275155831</v>
      </c>
      <c r="AJ304">
        <f t="shared" si="16"/>
        <v>565.68577520493648</v>
      </c>
      <c r="AK304" s="4">
        <f t="shared" si="17"/>
        <v>0.56568577520493646</v>
      </c>
      <c r="AL304" s="4"/>
      <c r="AM304" s="4">
        <v>1.6438817898486</v>
      </c>
      <c r="AN304" s="4">
        <f t="shared" si="18"/>
        <v>643.89042687750998</v>
      </c>
      <c r="AO304" s="4">
        <f t="shared" si="19"/>
        <v>0.64389042687750997</v>
      </c>
      <c r="AP304" s="4"/>
    </row>
    <row r="305" spans="1:42" x14ac:dyDescent="0.25">
      <c r="A305" t="s">
        <v>358</v>
      </c>
      <c r="B305" t="s">
        <v>20</v>
      </c>
      <c r="C305" t="s">
        <v>21</v>
      </c>
      <c r="V305">
        <v>525</v>
      </c>
      <c r="W305">
        <v>533</v>
      </c>
      <c r="X305">
        <v>580</v>
      </c>
      <c r="AG305" t="s">
        <v>358</v>
      </c>
      <c r="AH305">
        <v>533</v>
      </c>
      <c r="AI305">
        <v>4.0431034482758621</v>
      </c>
      <c r="AJ305">
        <f t="shared" si="16"/>
        <v>2154.9741379310344</v>
      </c>
      <c r="AK305" s="4">
        <f t="shared" si="17"/>
        <v>2.1549741379310343</v>
      </c>
      <c r="AL305" s="4"/>
      <c r="AM305" s="4">
        <v>3.329757431345</v>
      </c>
      <c r="AN305" s="4">
        <f t="shared" si="18"/>
        <v>1774.7607109068849</v>
      </c>
      <c r="AO305" s="4">
        <f t="shared" si="19"/>
        <v>1.774760710906885</v>
      </c>
      <c r="AP305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Employee_per_sector</vt:lpstr>
      <vt:lpstr>Nuts2_GHD</vt:lpstr>
      <vt:lpstr>Info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</dc:creator>
  <cp:lastModifiedBy>Kerekes, Andelka</cp:lastModifiedBy>
  <dcterms:created xsi:type="dcterms:W3CDTF">2021-03-02T12:33:13Z</dcterms:created>
  <dcterms:modified xsi:type="dcterms:W3CDTF">2022-05-25T08:49:50Z</dcterms:modified>
</cp:coreProperties>
</file>